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-120" yWindow="0" windowWidth="19425" windowHeight="10965" tabRatio="958"/>
  </bookViews>
  <sheets>
    <sheet name="20 ноября 2025 " sheetId="202" r:id="rId1"/>
    <sheet name="19 ноября 2025 " sheetId="201" r:id="rId2"/>
    <sheet name="18 ноября 2025  " sheetId="200" r:id="rId3"/>
    <sheet name="17 ноября 2025 " sheetId="199" r:id="rId4"/>
    <sheet name="14 ноября 2025" sheetId="198" r:id="rId5"/>
    <sheet name="11 ноября 2025" sheetId="197" r:id="rId6"/>
    <sheet name="07 ноября 2025  " sheetId="196" r:id="rId7"/>
    <sheet name="06 ноября 2025 " sheetId="195" r:id="rId8"/>
    <sheet name="31 октября 2025" sheetId="194" r:id="rId9"/>
    <sheet name="30 октября 2025  " sheetId="193" r:id="rId10"/>
    <sheet name="28 октября 2025 " sheetId="192" r:id="rId11"/>
    <sheet name="15 октября 2025  " sheetId="191" r:id="rId12"/>
    <sheet name="14 октября 2025 " sheetId="190" r:id="rId13"/>
    <sheet name="10 октября 2025 " sheetId="189" r:id="rId14"/>
    <sheet name="9 октября 2025 " sheetId="188" r:id="rId15"/>
    <sheet name="8 октября 2025 " sheetId="187" r:id="rId16"/>
    <sheet name="7 октября 2025" sheetId="186" r:id="rId17"/>
    <sheet name="06 октября 2025   " sheetId="185" r:id="rId18"/>
    <sheet name="02 октября 2025  " sheetId="184" r:id="rId19"/>
    <sheet name="26 сентября 2025  " sheetId="183" r:id="rId20"/>
    <sheet name="23 сентября 2025 " sheetId="182" r:id="rId21"/>
    <sheet name="19 сентября 2025   " sheetId="181" r:id="rId22"/>
    <sheet name="16 сентября 2025   " sheetId="180" r:id="rId23"/>
    <sheet name="15 сентября 2025  " sheetId="179" r:id="rId24"/>
    <sheet name="10 сентября 2025  " sheetId="178" r:id="rId25"/>
    <sheet name="08 сентября 2025 " sheetId="177" r:id="rId26"/>
    <sheet name="05 сентября 2025 " sheetId="176" r:id="rId27"/>
    <sheet name="02 сентября 2025" sheetId="175" r:id="rId28"/>
    <sheet name="13 августа" sheetId="174" r:id="rId29"/>
    <sheet name="30 июня  (2)" sheetId="173" r:id="rId30"/>
    <sheet name="24 июня " sheetId="172" r:id="rId31"/>
    <sheet name="20 июня" sheetId="171" r:id="rId32"/>
    <sheet name="28 мая " sheetId="170" r:id="rId33"/>
    <sheet name="22 мая" sheetId="169" r:id="rId34"/>
    <sheet name="19 мая" sheetId="168" r:id="rId35"/>
    <sheet name="25 апреля (3)" sheetId="167" r:id="rId36"/>
    <sheet name="07 апреля (2)" sheetId="165" r:id="rId37"/>
    <sheet name="01 апреля" sheetId="164" r:id="rId38"/>
    <sheet name="31 марта" sheetId="166" r:id="rId39"/>
    <sheet name="28 февраля  2025  (2)" sheetId="163" r:id="rId40"/>
    <sheet name="21 февраля  2025 " sheetId="162" r:id="rId41"/>
    <sheet name="19 февраля  2025  " sheetId="161" r:id="rId42"/>
    <sheet name="31 января  2025 " sheetId="160" r:id="rId43"/>
    <sheet name="20 января  2025" sheetId="159" r:id="rId44"/>
    <sheet name="15 января 2025" sheetId="157" r:id="rId45"/>
    <sheet name="Лист1" sheetId="158" r:id="rId46"/>
  </sheets>
  <calcPr calcId="145621"/>
</workbook>
</file>

<file path=xl/calcChain.xml><?xml version="1.0" encoding="utf-8"?>
<calcChain xmlns="http://schemas.openxmlformats.org/spreadsheetml/2006/main">
  <c r="F58" i="202" l="1"/>
  <c r="O56" i="202"/>
  <c r="I38" i="202"/>
  <c r="F36" i="202"/>
  <c r="F38" i="202" s="1"/>
  <c r="F24" i="202"/>
  <c r="F41" i="202" s="1"/>
  <c r="O12" i="202"/>
  <c r="F23" i="202" s="1"/>
  <c r="F25" i="202" l="1"/>
  <c r="F42" i="202" s="1"/>
  <c r="F43" i="202" s="1"/>
  <c r="F58" i="201"/>
  <c r="O56" i="201"/>
  <c r="F41" i="201"/>
  <c r="I38" i="201"/>
  <c r="F36" i="201"/>
  <c r="F38" i="201" s="1"/>
  <c r="F42" i="201" s="1"/>
  <c r="F43" i="201" s="1"/>
  <c r="F24" i="201"/>
  <c r="O12" i="201"/>
  <c r="F23" i="201" s="1"/>
  <c r="F25" i="201" s="1"/>
  <c r="F36" i="200"/>
  <c r="F38" i="200" s="1"/>
  <c r="I38" i="200"/>
  <c r="O56" i="200"/>
  <c r="F58" i="200" l="1"/>
  <c r="O12" i="200" l="1"/>
  <c r="F24" i="200"/>
  <c r="F41" i="200" s="1"/>
  <c r="F23" i="200" l="1"/>
  <c r="F25" i="200" l="1"/>
  <c r="F42" i="200" s="1"/>
  <c r="F43" i="200" s="1"/>
  <c r="F64" i="199"/>
  <c r="O63" i="199"/>
  <c r="O41" i="199"/>
  <c r="F37" i="199"/>
  <c r="F38" i="199" s="1"/>
  <c r="I36" i="199"/>
  <c r="F23" i="199"/>
  <c r="O22" i="199"/>
  <c r="F22" i="199" s="1"/>
  <c r="F45" i="199" l="1"/>
  <c r="F46" i="199" s="1"/>
  <c r="F39" i="199"/>
  <c r="G39" i="199" s="1"/>
  <c r="F24" i="199"/>
  <c r="G24" i="199" s="1"/>
  <c r="F64" i="198"/>
  <c r="O63" i="198"/>
  <c r="O41" i="198"/>
  <c r="F37" i="198"/>
  <c r="F38" i="198" s="1"/>
  <c r="I36" i="198"/>
  <c r="F23" i="198"/>
  <c r="F24" i="198" s="1"/>
  <c r="G24" i="198" s="1"/>
  <c r="O22" i="198"/>
  <c r="F22" i="198"/>
  <c r="G41" i="199" l="1"/>
  <c r="F45" i="198"/>
  <c r="F46" i="198" s="1"/>
  <c r="F39" i="198"/>
  <c r="G39" i="198" s="1"/>
  <c r="G41" i="198" s="1"/>
  <c r="F64" i="197"/>
  <c r="O63" i="197"/>
  <c r="O41" i="197"/>
  <c r="F37" i="197" s="1"/>
  <c r="F38" i="197" s="1"/>
  <c r="I36" i="197"/>
  <c r="F23" i="197"/>
  <c r="O22" i="197"/>
  <c r="F22" i="197" s="1"/>
  <c r="F45" i="197" l="1"/>
  <c r="F46" i="197" s="1"/>
  <c r="F39" i="197"/>
  <c r="G39" i="197" s="1"/>
  <c r="F24" i="197"/>
  <c r="G24" i="197" s="1"/>
  <c r="F64" i="196"/>
  <c r="O63" i="196"/>
  <c r="O41" i="196"/>
  <c r="F37" i="196" s="1"/>
  <c r="F38" i="196" s="1"/>
  <c r="I36" i="196"/>
  <c r="F23" i="196"/>
  <c r="O22" i="196"/>
  <c r="F22" i="196" s="1"/>
  <c r="G41" i="197" l="1"/>
  <c r="F45" i="196"/>
  <c r="F46" i="196" s="1"/>
  <c r="F39" i="196"/>
  <c r="G39" i="196" s="1"/>
  <c r="F24" i="196"/>
  <c r="G24" i="196" s="1"/>
  <c r="G41" i="196" l="1"/>
  <c r="F64" i="195" l="1"/>
  <c r="O63" i="195"/>
  <c r="O41" i="195"/>
  <c r="F37" i="195" s="1"/>
  <c r="F38" i="195" s="1"/>
  <c r="I36" i="195"/>
  <c r="F23" i="195"/>
  <c r="O22" i="195"/>
  <c r="F22" i="195" s="1"/>
  <c r="F24" i="195" s="1"/>
  <c r="G24" i="195" s="1"/>
  <c r="F45" i="195" l="1"/>
  <c r="F46" i="195" s="1"/>
  <c r="F39" i="195"/>
  <c r="G39" i="195" s="1"/>
  <c r="G41" i="195" s="1"/>
  <c r="F64" i="194"/>
  <c r="O63" i="194"/>
  <c r="O41" i="194"/>
  <c r="F37" i="194" s="1"/>
  <c r="F38" i="194" s="1"/>
  <c r="I36" i="194"/>
  <c r="F23" i="194"/>
  <c r="O22" i="194"/>
  <c r="F22" i="194" s="1"/>
  <c r="F45" i="194" l="1"/>
  <c r="F46" i="194" s="1"/>
  <c r="F39" i="194"/>
  <c r="G39" i="194" s="1"/>
  <c r="F24" i="194"/>
  <c r="G24" i="194" s="1"/>
  <c r="F64" i="193"/>
  <c r="O63" i="193"/>
  <c r="O41" i="193"/>
  <c r="F37" i="193" s="1"/>
  <c r="F38" i="193" s="1"/>
  <c r="I36" i="193"/>
  <c r="F23" i="193"/>
  <c r="O22" i="193"/>
  <c r="F22" i="193" s="1"/>
  <c r="G41" i="194" l="1"/>
  <c r="F24" i="193"/>
  <c r="G24" i="193" s="1"/>
  <c r="F45" i="193"/>
  <c r="F46" i="193" s="1"/>
  <c r="F39" i="193"/>
  <c r="G39" i="193" s="1"/>
  <c r="G41" i="193" s="1"/>
  <c r="F64" i="192"/>
  <c r="O63" i="192"/>
  <c r="O41" i="192"/>
  <c r="F37" i="192" s="1"/>
  <c r="F38" i="192" s="1"/>
  <c r="I36" i="192"/>
  <c r="F23" i="192"/>
  <c r="O22" i="192"/>
  <c r="F22" i="192" s="1"/>
  <c r="F24" i="192" l="1"/>
  <c r="G24" i="192" s="1"/>
  <c r="F45" i="192"/>
  <c r="F46" i="192" s="1"/>
  <c r="F39" i="192"/>
  <c r="G39" i="192" s="1"/>
  <c r="G41" i="192" s="1"/>
  <c r="X18" i="157"/>
  <c r="X17" i="157"/>
  <c r="F64" i="191" l="1"/>
  <c r="O63" i="191"/>
  <c r="O41" i="191"/>
  <c r="F37" i="191" s="1"/>
  <c r="F38" i="191" s="1"/>
  <c r="I36" i="191"/>
  <c r="F23" i="191"/>
  <c r="O22" i="191"/>
  <c r="F22" i="191" s="1"/>
  <c r="F24" i="191" l="1"/>
  <c r="G24" i="191" s="1"/>
  <c r="F45" i="191"/>
  <c r="F46" i="191" s="1"/>
  <c r="F39" i="191"/>
  <c r="G39" i="191" s="1"/>
  <c r="F64" i="190"/>
  <c r="O63" i="190"/>
  <c r="O41" i="190"/>
  <c r="F37" i="190" s="1"/>
  <c r="F38" i="190" s="1"/>
  <c r="I36" i="190"/>
  <c r="F23" i="190"/>
  <c r="O22" i="190"/>
  <c r="F22" i="190" s="1"/>
  <c r="G41" i="191" l="1"/>
  <c r="F24" i="190"/>
  <c r="F45" i="190"/>
  <c r="F46" i="190" s="1"/>
  <c r="F39" i="190"/>
  <c r="F64" i="189"/>
  <c r="O63" i="189"/>
  <c r="O41" i="189"/>
  <c r="F37" i="189" s="1"/>
  <c r="F38" i="189" s="1"/>
  <c r="F39" i="189" s="1"/>
  <c r="I36" i="189"/>
  <c r="F23" i="189"/>
  <c r="O22" i="189"/>
  <c r="F22" i="189" s="1"/>
  <c r="F24" i="189" l="1"/>
  <c r="F45" i="189"/>
  <c r="F46" i="189" s="1"/>
  <c r="F64" i="188"/>
  <c r="O63" i="188"/>
  <c r="O41" i="188"/>
  <c r="F37" i="188" s="1"/>
  <c r="F38" i="188" s="1"/>
  <c r="I36" i="188"/>
  <c r="F23" i="188"/>
  <c r="O22" i="188"/>
  <c r="F22" i="188" s="1"/>
  <c r="F24" i="188" l="1"/>
  <c r="F39" i="188"/>
  <c r="F45" i="188"/>
  <c r="F46" i="188" s="1"/>
  <c r="F64" i="187"/>
  <c r="O63" i="187"/>
  <c r="O41" i="187"/>
  <c r="F37" i="187" s="1"/>
  <c r="F38" i="187" s="1"/>
  <c r="I36" i="187"/>
  <c r="F23" i="187"/>
  <c r="O22" i="187"/>
  <c r="F22" i="187" s="1"/>
  <c r="F24" i="187" l="1"/>
  <c r="F45" i="187"/>
  <c r="F46" i="187" s="1"/>
  <c r="F39" i="187"/>
  <c r="F64" i="186"/>
  <c r="O63" i="186"/>
  <c r="O41" i="186"/>
  <c r="F37" i="186" s="1"/>
  <c r="F38" i="186" s="1"/>
  <c r="I36" i="186"/>
  <c r="F23" i="186"/>
  <c r="O22" i="186"/>
  <c r="F22" i="186" s="1"/>
  <c r="F24" i="186" l="1"/>
  <c r="F45" i="186"/>
  <c r="F46" i="186" s="1"/>
  <c r="F39" i="186"/>
  <c r="F64" i="185"/>
  <c r="O63" i="185"/>
  <c r="O41" i="185"/>
  <c r="F37" i="185" s="1"/>
  <c r="F38" i="185" s="1"/>
  <c r="I36" i="185"/>
  <c r="F23" i="185"/>
  <c r="O22" i="185"/>
  <c r="F22" i="185" s="1"/>
  <c r="F24" i="185" l="1"/>
  <c r="F45" i="185"/>
  <c r="F46" i="185" s="1"/>
  <c r="F39" i="185"/>
  <c r="F64" i="184"/>
  <c r="O63" i="184"/>
  <c r="O41" i="184"/>
  <c r="F37" i="184" s="1"/>
  <c r="F38" i="184" s="1"/>
  <c r="I36" i="184"/>
  <c r="F23" i="184"/>
  <c r="O22" i="184"/>
  <c r="F22" i="184" s="1"/>
  <c r="F24" i="184" l="1"/>
  <c r="F45" i="184"/>
  <c r="F46" i="184" s="1"/>
  <c r="F39" i="184"/>
  <c r="F64" i="183"/>
  <c r="O63" i="183"/>
  <c r="O41" i="183"/>
  <c r="F37" i="183" s="1"/>
  <c r="F38" i="183" s="1"/>
  <c r="I36" i="183"/>
  <c r="F23" i="183"/>
  <c r="O22" i="183"/>
  <c r="F22" i="183" s="1"/>
  <c r="F24" i="183" l="1"/>
  <c r="F45" i="183"/>
  <c r="F46" i="183" s="1"/>
  <c r="F39" i="183"/>
  <c r="F64" i="182"/>
  <c r="O63" i="182"/>
  <c r="O41" i="182"/>
  <c r="F37" i="182" s="1"/>
  <c r="F38" i="182" s="1"/>
  <c r="I36" i="182"/>
  <c r="F23" i="182"/>
  <c r="O22" i="182"/>
  <c r="F22" i="182" s="1"/>
  <c r="F24" i="182" l="1"/>
  <c r="F45" i="182"/>
  <c r="F46" i="182" s="1"/>
  <c r="F39" i="182"/>
  <c r="F23" i="181"/>
  <c r="F64" i="181"/>
  <c r="O63" i="181" l="1"/>
  <c r="O41" i="181"/>
  <c r="F37" i="181" s="1"/>
  <c r="F38" i="181" s="1"/>
  <c r="F45" i="181" s="1"/>
  <c r="I36" i="181"/>
  <c r="O22" i="181"/>
  <c r="F22" i="181" s="1"/>
  <c r="F46" i="181" l="1"/>
  <c r="F24" i="181"/>
  <c r="F39" i="181"/>
  <c r="F69" i="180"/>
  <c r="F64" i="180"/>
  <c r="F70" i="180" s="1"/>
  <c r="O63" i="180"/>
  <c r="O41" i="180"/>
  <c r="F37" i="180" s="1"/>
  <c r="F38" i="180" s="1"/>
  <c r="I36" i="180"/>
  <c r="F23" i="180"/>
  <c r="O22" i="180"/>
  <c r="F22" i="180" s="1"/>
  <c r="F24" i="180" l="1"/>
  <c r="F45" i="180"/>
  <c r="F46" i="180" s="1"/>
  <c r="F39" i="180"/>
  <c r="F69" i="179"/>
  <c r="F64" i="179"/>
  <c r="F70" i="179" s="1"/>
  <c r="O63" i="179"/>
  <c r="O41" i="179"/>
  <c r="F37" i="179" s="1"/>
  <c r="F38" i="179" s="1"/>
  <c r="I36" i="179"/>
  <c r="F23" i="179"/>
  <c r="O22" i="179"/>
  <c r="F22" i="179" s="1"/>
  <c r="F24" i="179" l="1"/>
  <c r="F45" i="179"/>
  <c r="F46" i="179" s="1"/>
  <c r="F39" i="179"/>
  <c r="F69" i="178"/>
  <c r="F64" i="178"/>
  <c r="F70" i="178" s="1"/>
  <c r="O63" i="178"/>
  <c r="O41" i="178"/>
  <c r="F37" i="178" s="1"/>
  <c r="F38" i="178" s="1"/>
  <c r="I36" i="178"/>
  <c r="F23" i="178"/>
  <c r="O22" i="178"/>
  <c r="F22" i="178" s="1"/>
  <c r="F24" i="178" l="1"/>
  <c r="F45" i="178"/>
  <c r="F46" i="178" s="1"/>
  <c r="F39" i="178"/>
  <c r="F69" i="177"/>
  <c r="F64" i="177"/>
  <c r="F70" i="177" s="1"/>
  <c r="O63" i="177"/>
  <c r="O41" i="177"/>
  <c r="F37" i="177" s="1"/>
  <c r="F38" i="177" s="1"/>
  <c r="F39" i="177" s="1"/>
  <c r="I36" i="177"/>
  <c r="F23" i="177"/>
  <c r="O22" i="177"/>
  <c r="F22" i="177" s="1"/>
  <c r="F45" i="177" l="1"/>
  <c r="F46" i="177" s="1"/>
  <c r="F24" i="177"/>
  <c r="F69" i="176"/>
  <c r="F64" i="176"/>
  <c r="F70" i="176" s="1"/>
  <c r="O63" i="176"/>
  <c r="O41" i="176"/>
  <c r="F37" i="176" s="1"/>
  <c r="F38" i="176" s="1"/>
  <c r="F39" i="176" s="1"/>
  <c r="I36" i="176"/>
  <c r="F23" i="176"/>
  <c r="O22" i="176"/>
  <c r="F22" i="176" s="1"/>
  <c r="F24" i="176" l="1"/>
  <c r="F45" i="176"/>
  <c r="F46" i="176" s="1"/>
  <c r="F23" i="175"/>
  <c r="F69" i="175" l="1"/>
  <c r="F64" i="175"/>
  <c r="F70" i="175" s="1"/>
  <c r="O63" i="175"/>
  <c r="O41" i="175"/>
  <c r="F37" i="175" s="1"/>
  <c r="F38" i="175" s="1"/>
  <c r="F39" i="175" s="1"/>
  <c r="I36" i="175"/>
  <c r="O22" i="175"/>
  <c r="F22" i="175" s="1"/>
  <c r="F24" i="175" s="1"/>
  <c r="F22" i="174"/>
  <c r="F45" i="175" l="1"/>
  <c r="F46" i="175" s="1"/>
  <c r="F68" i="174"/>
  <c r="F63" i="174"/>
  <c r="F69" i="174" s="1"/>
  <c r="O62" i="174"/>
  <c r="O40" i="174"/>
  <c r="F36" i="174" s="1"/>
  <c r="F37" i="174" s="1"/>
  <c r="I35" i="174"/>
  <c r="G23" i="174"/>
  <c r="O21" i="174"/>
  <c r="F21" i="174" s="1"/>
  <c r="F23" i="174" s="1"/>
  <c r="F38" i="174" l="1"/>
  <c r="F44" i="174"/>
  <c r="F45" i="174" s="1"/>
  <c r="F22" i="173"/>
  <c r="F38" i="173"/>
  <c r="F69" i="173" l="1"/>
  <c r="F64" i="173"/>
  <c r="F70" i="173" s="1"/>
  <c r="O63" i="173"/>
  <c r="O41" i="173"/>
  <c r="F37" i="173" s="1"/>
  <c r="F39" i="173" s="1"/>
  <c r="G39" i="173"/>
  <c r="I36" i="173"/>
  <c r="G23" i="173"/>
  <c r="O21" i="173"/>
  <c r="F21" i="173" s="1"/>
  <c r="F23" i="173" s="1"/>
  <c r="F46" i="173" l="1"/>
  <c r="F45" i="173"/>
  <c r="F69" i="172"/>
  <c r="F64" i="172"/>
  <c r="F70" i="172" s="1"/>
  <c r="O63" i="172"/>
  <c r="O41" i="172"/>
  <c r="F37" i="172" s="1"/>
  <c r="G39" i="172"/>
  <c r="F38" i="172"/>
  <c r="I36" i="172"/>
  <c r="G23" i="172"/>
  <c r="F22" i="172"/>
  <c r="O21" i="172"/>
  <c r="F21" i="172" s="1"/>
  <c r="F69" i="171"/>
  <c r="F64" i="171"/>
  <c r="F70" i="171" s="1"/>
  <c r="O63" i="171"/>
  <c r="O41" i="171"/>
  <c r="F37" i="171" s="1"/>
  <c r="G39" i="171"/>
  <c r="F38" i="171"/>
  <c r="I36" i="171"/>
  <c r="G23" i="171"/>
  <c r="F22" i="171"/>
  <c r="O21" i="171"/>
  <c r="F21" i="171" s="1"/>
  <c r="F45" i="172" l="1"/>
  <c r="F39" i="172"/>
  <c r="F39" i="171"/>
  <c r="F45" i="171"/>
  <c r="F23" i="172"/>
  <c r="F23" i="171"/>
  <c r="F69" i="170"/>
  <c r="F64" i="170"/>
  <c r="F70" i="170" s="1"/>
  <c r="O63" i="170"/>
  <c r="O41" i="170"/>
  <c r="F37" i="170" s="1"/>
  <c r="G39" i="170"/>
  <c r="F38" i="170"/>
  <c r="I36" i="170"/>
  <c r="G23" i="170"/>
  <c r="F22" i="170"/>
  <c r="O21" i="170"/>
  <c r="F21" i="170" s="1"/>
  <c r="G39" i="169"/>
  <c r="G23" i="169"/>
  <c r="F45" i="170" l="1"/>
  <c r="F46" i="171"/>
  <c r="F46" i="172"/>
  <c r="F39" i="170"/>
  <c r="F23" i="170"/>
  <c r="F69" i="169"/>
  <c r="F64" i="169"/>
  <c r="F70" i="169" s="1"/>
  <c r="O63" i="169"/>
  <c r="O41" i="169"/>
  <c r="F37" i="169" s="1"/>
  <c r="F38" i="169"/>
  <c r="I36" i="169"/>
  <c r="F22" i="169"/>
  <c r="O21" i="169"/>
  <c r="F21" i="169" s="1"/>
  <c r="F45" i="169" l="1"/>
  <c r="F46" i="170"/>
  <c r="F39" i="169"/>
  <c r="F23" i="169"/>
  <c r="F69" i="168"/>
  <c r="F64" i="168"/>
  <c r="F70" i="168" s="1"/>
  <c r="O63" i="168"/>
  <c r="O41" i="168"/>
  <c r="F37" i="168" s="1"/>
  <c r="F38" i="168"/>
  <c r="I36" i="168"/>
  <c r="F22" i="168"/>
  <c r="O21" i="168"/>
  <c r="F21" i="168" s="1"/>
  <c r="F39" i="168" l="1"/>
  <c r="F45" i="168"/>
  <c r="F46" i="169"/>
  <c r="F23" i="168"/>
  <c r="F69" i="167"/>
  <c r="F64" i="167"/>
  <c r="F70" i="167" s="1"/>
  <c r="O63" i="167"/>
  <c r="O41" i="167"/>
  <c r="F37" i="167" s="1"/>
  <c r="F38" i="167"/>
  <c r="I36" i="167"/>
  <c r="F22" i="167"/>
  <c r="O21" i="167"/>
  <c r="F21" i="167" s="1"/>
  <c r="F45" i="167" l="1"/>
  <c r="F46" i="168"/>
  <c r="F39" i="167"/>
  <c r="F23" i="167"/>
  <c r="G17" i="157"/>
  <c r="G36" i="166"/>
  <c r="F46" i="167" l="1"/>
  <c r="F69" i="166"/>
  <c r="F64" i="166"/>
  <c r="F70" i="166" s="1"/>
  <c r="O63" i="166"/>
  <c r="O41" i="166"/>
  <c r="F37" i="166" s="1"/>
  <c r="F38" i="166"/>
  <c r="I36" i="166"/>
  <c r="F22" i="166"/>
  <c r="V21" i="166"/>
  <c r="O21" i="166"/>
  <c r="F21" i="166" s="1"/>
  <c r="G21" i="166" s="1"/>
  <c r="X15" i="166"/>
  <c r="T14" i="166"/>
  <c r="S14" i="166" s="1"/>
  <c r="X13" i="166"/>
  <c r="U13" i="166"/>
  <c r="T13" i="166"/>
  <c r="S13" i="166" s="1"/>
  <c r="X12" i="166"/>
  <c r="U12" i="166"/>
  <c r="T12" i="166"/>
  <c r="U9" i="166"/>
  <c r="T9" i="166"/>
  <c r="U8" i="166"/>
  <c r="T8" i="166"/>
  <c r="S8" i="166" s="1"/>
  <c r="T7" i="166"/>
  <c r="T10" i="166" s="1"/>
  <c r="F45" i="166" l="1"/>
  <c r="X14" i="166"/>
  <c r="U15" i="166"/>
  <c r="S9" i="166"/>
  <c r="T15" i="166"/>
  <c r="S15" i="166" s="1"/>
  <c r="S7" i="166"/>
  <c r="S10" i="166" s="1"/>
  <c r="U10" i="166"/>
  <c r="F39" i="166"/>
  <c r="F23" i="166"/>
  <c r="S12" i="166"/>
  <c r="F69" i="165"/>
  <c r="F64" i="165"/>
  <c r="F70" i="165" s="1"/>
  <c r="O63" i="165"/>
  <c r="O41" i="165"/>
  <c r="F37" i="165" s="1"/>
  <c r="F38" i="165"/>
  <c r="I36" i="165"/>
  <c r="F22" i="165"/>
  <c r="O21" i="165"/>
  <c r="F21" i="165" s="1"/>
  <c r="F46" i="166" l="1"/>
  <c r="F45" i="165"/>
  <c r="F39" i="165"/>
  <c r="F23" i="165"/>
  <c r="F69" i="164"/>
  <c r="F64" i="164"/>
  <c r="F70" i="164" s="1"/>
  <c r="O63" i="164"/>
  <c r="O41" i="164"/>
  <c r="F37" i="164" s="1"/>
  <c r="F38" i="164"/>
  <c r="I36" i="164"/>
  <c r="F22" i="164"/>
  <c r="V21" i="164"/>
  <c r="O21" i="164"/>
  <c r="F21" i="164" s="1"/>
  <c r="X15" i="164"/>
  <c r="T14" i="164"/>
  <c r="S14" i="164" s="1"/>
  <c r="X13" i="164"/>
  <c r="U13" i="164"/>
  <c r="T13" i="164"/>
  <c r="S13" i="164" s="1"/>
  <c r="X12" i="164"/>
  <c r="U12" i="164"/>
  <c r="T12" i="164"/>
  <c r="U9" i="164"/>
  <c r="T9" i="164"/>
  <c r="U8" i="164"/>
  <c r="T8" i="164"/>
  <c r="S8" i="164" s="1"/>
  <c r="T7" i="164"/>
  <c r="T10" i="164" s="1"/>
  <c r="S9" i="164" l="1"/>
  <c r="F23" i="164"/>
  <c r="F39" i="164"/>
  <c r="F46" i="165"/>
  <c r="U15" i="164"/>
  <c r="X14" i="164"/>
  <c r="S7" i="164"/>
  <c r="S10" i="164" s="1"/>
  <c r="F45" i="164"/>
  <c r="U10" i="164"/>
  <c r="T15" i="164"/>
  <c r="S15" i="164" s="1"/>
  <c r="S12" i="164"/>
  <c r="F69" i="163"/>
  <c r="F64" i="163"/>
  <c r="F70" i="163" s="1"/>
  <c r="O63" i="163"/>
  <c r="O41" i="163"/>
  <c r="F37" i="163" s="1"/>
  <c r="F38" i="163"/>
  <c r="I36" i="163"/>
  <c r="F22" i="163"/>
  <c r="V21" i="163"/>
  <c r="O21" i="163"/>
  <c r="F21" i="163" s="1"/>
  <c r="X15" i="163"/>
  <c r="T14" i="163"/>
  <c r="S14" i="163" s="1"/>
  <c r="X13" i="163"/>
  <c r="U13" i="163"/>
  <c r="T13" i="163"/>
  <c r="S13" i="163" s="1"/>
  <c r="X12" i="163"/>
  <c r="U12" i="163"/>
  <c r="T12" i="163"/>
  <c r="U9" i="163"/>
  <c r="T9" i="163"/>
  <c r="U8" i="163"/>
  <c r="T8" i="163"/>
  <c r="S8" i="163" s="1"/>
  <c r="T7" i="163"/>
  <c r="T10" i="163" s="1"/>
  <c r="F46" i="164" l="1"/>
  <c r="X14" i="163"/>
  <c r="F45" i="163"/>
  <c r="U10" i="163"/>
  <c r="U15" i="163"/>
  <c r="T15" i="163"/>
  <c r="S15" i="163" s="1"/>
  <c r="S7" i="163"/>
  <c r="S10" i="163" s="1"/>
  <c r="S9" i="163"/>
  <c r="F39" i="163"/>
  <c r="F23" i="163"/>
  <c r="S12" i="163"/>
  <c r="F69" i="162"/>
  <c r="F64" i="162"/>
  <c r="F70" i="162" s="1"/>
  <c r="O63" i="162"/>
  <c r="O41" i="162"/>
  <c r="F37" i="162" s="1"/>
  <c r="F38" i="162"/>
  <c r="I36" i="162"/>
  <c r="F22" i="162"/>
  <c r="V21" i="162"/>
  <c r="O21" i="162"/>
  <c r="F21" i="162" s="1"/>
  <c r="X15" i="162"/>
  <c r="T14" i="162"/>
  <c r="S14" i="162" s="1"/>
  <c r="X13" i="162"/>
  <c r="U13" i="162"/>
  <c r="T13" i="162"/>
  <c r="S13" i="162" s="1"/>
  <c r="X12" i="162"/>
  <c r="U12" i="162"/>
  <c r="T12" i="162"/>
  <c r="U9" i="162"/>
  <c r="T9" i="162"/>
  <c r="U8" i="162"/>
  <c r="T8" i="162"/>
  <c r="S8" i="162" s="1"/>
  <c r="T7" i="162"/>
  <c r="T10" i="162" s="1"/>
  <c r="F23" i="162" l="1"/>
  <c r="F39" i="162"/>
  <c r="F46" i="162" s="1"/>
  <c r="F46" i="163"/>
  <c r="U10" i="162"/>
  <c r="U15" i="162"/>
  <c r="S7" i="162"/>
  <c r="S10" i="162" s="1"/>
  <c r="S9" i="162"/>
  <c r="X14" i="162"/>
  <c r="F45" i="162"/>
  <c r="T15" i="162"/>
  <c r="S15" i="162" s="1"/>
  <c r="S12" i="162"/>
  <c r="F69" i="161"/>
  <c r="F64" i="161"/>
  <c r="F70" i="161" s="1"/>
  <c r="O63" i="161"/>
  <c r="O41" i="161"/>
  <c r="F37" i="161" s="1"/>
  <c r="F38" i="161"/>
  <c r="I36" i="161"/>
  <c r="F22" i="161"/>
  <c r="V21" i="161"/>
  <c r="O21" i="161"/>
  <c r="F21" i="161" s="1"/>
  <c r="X15" i="161"/>
  <c r="T14" i="161"/>
  <c r="S14" i="161" s="1"/>
  <c r="X13" i="161"/>
  <c r="U13" i="161"/>
  <c r="T13" i="161"/>
  <c r="S13" i="161" s="1"/>
  <c r="X12" i="161"/>
  <c r="U12" i="161"/>
  <c r="T12" i="161"/>
  <c r="U9" i="161"/>
  <c r="T9" i="161"/>
  <c r="U8" i="161"/>
  <c r="T8" i="161"/>
  <c r="S8" i="161" s="1"/>
  <c r="T7" i="161"/>
  <c r="T10" i="161" s="1"/>
  <c r="S9" i="161" l="1"/>
  <c r="F39" i="161"/>
  <c r="U10" i="161"/>
  <c r="X14" i="161"/>
  <c r="F45" i="161"/>
  <c r="T15" i="161"/>
  <c r="S15" i="161" s="1"/>
  <c r="S7" i="161"/>
  <c r="S10" i="161" s="1"/>
  <c r="U15" i="161"/>
  <c r="F23" i="161"/>
  <c r="S12" i="161"/>
  <c r="F38" i="160"/>
  <c r="F22" i="160"/>
  <c r="F46" i="161" l="1"/>
  <c r="F45" i="160"/>
  <c r="F69" i="160"/>
  <c r="F64" i="160"/>
  <c r="F70" i="160" s="1"/>
  <c r="O63" i="160"/>
  <c r="O41" i="160"/>
  <c r="F37" i="160" s="1"/>
  <c r="F39" i="160" s="1"/>
  <c r="I36" i="160"/>
  <c r="V21" i="160"/>
  <c r="O21" i="160"/>
  <c r="F21" i="160" s="1"/>
  <c r="F23" i="160" s="1"/>
  <c r="X15" i="160"/>
  <c r="T14" i="160"/>
  <c r="S14" i="160" s="1"/>
  <c r="X13" i="160"/>
  <c r="U13" i="160"/>
  <c r="T13" i="160"/>
  <c r="S13" i="160" s="1"/>
  <c r="X12" i="160"/>
  <c r="U12" i="160"/>
  <c r="T12" i="160"/>
  <c r="U9" i="160"/>
  <c r="T9" i="160"/>
  <c r="U8" i="160"/>
  <c r="T8" i="160"/>
  <c r="S8" i="160" s="1"/>
  <c r="T7" i="160"/>
  <c r="T10" i="160" s="1"/>
  <c r="F46" i="160" l="1"/>
  <c r="X14" i="160"/>
  <c r="U10" i="160"/>
  <c r="U15" i="160"/>
  <c r="S9" i="160"/>
  <c r="T15" i="160"/>
  <c r="S15" i="160" s="1"/>
  <c r="S7" i="160"/>
  <c r="S10" i="160" s="1"/>
  <c r="S12" i="160"/>
  <c r="F71" i="159"/>
  <c r="F66" i="159"/>
  <c r="F72" i="159" s="1"/>
  <c r="O61" i="159"/>
  <c r="F39" i="159"/>
  <c r="O38" i="159"/>
  <c r="F38" i="159" s="1"/>
  <c r="I33" i="159"/>
  <c r="F27" i="159"/>
  <c r="F20" i="159"/>
  <c r="V19" i="159"/>
  <c r="O19" i="159"/>
  <c r="F19" i="159" s="1"/>
  <c r="X15" i="159"/>
  <c r="T14" i="159"/>
  <c r="S14" i="159" s="1"/>
  <c r="X13" i="159"/>
  <c r="U13" i="159"/>
  <c r="T13" i="159"/>
  <c r="S13" i="159" s="1"/>
  <c r="X12" i="159"/>
  <c r="U12" i="159"/>
  <c r="T12" i="159"/>
  <c r="U9" i="159"/>
  <c r="T9" i="159"/>
  <c r="U8" i="159"/>
  <c r="T8" i="159"/>
  <c r="S8" i="159" s="1"/>
  <c r="T7" i="159"/>
  <c r="T10" i="159" s="1"/>
  <c r="S9" i="159" l="1"/>
  <c r="X14" i="159"/>
  <c r="F40" i="159"/>
  <c r="F21" i="159"/>
  <c r="G27" i="159" s="1"/>
  <c r="T15" i="159"/>
  <c r="S15" i="159" s="1"/>
  <c r="U15" i="159"/>
  <c r="U10" i="159"/>
  <c r="S7" i="159"/>
  <c r="S10" i="159" s="1"/>
  <c r="F47" i="159"/>
  <c r="F48" i="159" s="1"/>
  <c r="S12" i="159"/>
  <c r="F71" i="157"/>
  <c r="F66" i="157"/>
  <c r="F72" i="157" s="1"/>
  <c r="O61" i="157"/>
  <c r="F39" i="157"/>
  <c r="O38" i="157"/>
  <c r="F38" i="157" s="1"/>
  <c r="I33" i="157"/>
  <c r="F27" i="157"/>
  <c r="F20" i="157"/>
  <c r="V19" i="157"/>
  <c r="O19" i="157"/>
  <c r="F19" i="157" s="1"/>
  <c r="X15" i="157"/>
  <c r="T14" i="157"/>
  <c r="S14" i="157" s="1"/>
  <c r="X13" i="157"/>
  <c r="U13" i="157"/>
  <c r="T13" i="157"/>
  <c r="S13" i="157" s="1"/>
  <c r="X12" i="157"/>
  <c r="U12" i="157"/>
  <c r="T12" i="157"/>
  <c r="U9" i="157"/>
  <c r="T9" i="157"/>
  <c r="U8" i="157"/>
  <c r="T8" i="157"/>
  <c r="S8" i="157" s="1"/>
  <c r="T7" i="157"/>
  <c r="T10" i="157" s="1"/>
  <c r="X14" i="157" l="1"/>
  <c r="U15" i="157"/>
  <c r="F47" i="157"/>
  <c r="F48" i="157" s="1"/>
  <c r="S9" i="157"/>
  <c r="U10" i="157"/>
  <c r="T15" i="157"/>
  <c r="S15" i="157" s="1"/>
  <c r="S7" i="157"/>
  <c r="S10" i="157" s="1"/>
  <c r="F40" i="157"/>
  <c r="F21" i="157"/>
  <c r="G27" i="157" s="1"/>
  <c r="S12" i="157"/>
</calcChain>
</file>

<file path=xl/sharedStrings.xml><?xml version="1.0" encoding="utf-8"?>
<sst xmlns="http://schemas.openxmlformats.org/spreadsheetml/2006/main" count="9465" uniqueCount="322">
  <si>
    <t xml:space="preserve"> </t>
  </si>
  <si>
    <t>№ группы</t>
  </si>
  <si>
    <t xml:space="preserve"> Техникум  с. Сосновка</t>
  </si>
  <si>
    <t>Агр-21</t>
  </si>
  <si>
    <t>филиал с .Мильково</t>
  </si>
  <si>
    <t>на</t>
  </si>
  <si>
    <t>М-21</t>
  </si>
  <si>
    <t>Экс-22</t>
  </si>
  <si>
    <t>Мастер садово-паркового и ландшафтного строительства</t>
  </si>
  <si>
    <t>Эксплуатация и ремонт сельскохозяйственной техники и оборудования</t>
  </si>
  <si>
    <t>1 курс</t>
  </si>
  <si>
    <t>Академ. отпуск</t>
  </si>
  <si>
    <t>ПК(ф)-22</t>
  </si>
  <si>
    <t>Итого без академ.отпуска по техникуму</t>
  </si>
  <si>
    <t>Итого с академ.отпуском по техникуму</t>
  </si>
  <si>
    <t>Итого без академ.отпуска по филиалу</t>
  </si>
  <si>
    <t>Итого с академ.отпуском по филиалу</t>
  </si>
  <si>
    <t>Общий контингент без академ.отпуска</t>
  </si>
  <si>
    <t>Общий контингент с академ.отпуском</t>
  </si>
  <si>
    <t>Профессия, специальность</t>
  </si>
  <si>
    <t>Кол-во студентов</t>
  </si>
  <si>
    <t>Курс</t>
  </si>
  <si>
    <t>Контингент</t>
  </si>
  <si>
    <t>Итого в академ. отпуске  по техникуму</t>
  </si>
  <si>
    <t>Итого в академ. отпуске по филиалу</t>
  </si>
  <si>
    <t>ССЗ</t>
  </si>
  <si>
    <t>ПП</t>
  </si>
  <si>
    <t>КРС</t>
  </si>
  <si>
    <t>35.02.16 «Эксплуатация и ремонт сельскохозяйственной техники и оборудования» 01.09.2022-30.06.2026</t>
  </si>
  <si>
    <t>35.02.05 «Агрономия» 01.09.2021-30.06.2025</t>
  </si>
  <si>
    <t>35.01.11 «Мастер сельскохозяйственного производства» 01.09.2021-30.06.2025</t>
  </si>
  <si>
    <t>16675 «Повар»  01.09.2021-30.06.2023</t>
  </si>
  <si>
    <t xml:space="preserve">Обучающие, находящиеся в академ.отпуске </t>
  </si>
  <si>
    <t>23.01.17 «Мастер по ремонту и обслуживанию автомобилей» 01.09.2022-30.06.2025</t>
  </si>
  <si>
    <t xml:space="preserve">35.02.05 «Агрономия» </t>
  </si>
  <si>
    <t>ФИО</t>
  </si>
  <si>
    <t xml:space="preserve">Семёнова Тнальхут </t>
  </si>
  <si>
    <t>по</t>
  </si>
  <si>
    <t>спо</t>
  </si>
  <si>
    <t>43.01.09 «Повар, кондитер» 01.09.2022-30.06.2026</t>
  </si>
  <si>
    <t xml:space="preserve">всего </t>
  </si>
  <si>
    <t>сосновка</t>
  </si>
  <si>
    <t>мильково</t>
  </si>
  <si>
    <t>П-23</t>
  </si>
  <si>
    <t>С-23</t>
  </si>
  <si>
    <t>16675 «Повар»  01.09.2023-30.06.2025</t>
  </si>
  <si>
    <t>35.02.05 «Агрономия» 01.09.2023-30.06.2027</t>
  </si>
  <si>
    <t>Агр-23</t>
  </si>
  <si>
    <t>Л-23</t>
  </si>
  <si>
    <t>35.01.19 «Мастер садово-паркового и ландшафтного строительства» 01.09.2023-30.06.2026</t>
  </si>
  <si>
    <t>М-23</t>
  </si>
  <si>
    <t>МР(ф)-23</t>
  </si>
  <si>
    <t>35.01.27 «Мастер сельскохозяйственного производства» 01.09.2023-30.06.2025</t>
  </si>
  <si>
    <t>35.01.26 «Мастер растениеводства» 01.09.2023-30.06.2025</t>
  </si>
  <si>
    <t>АГРОКЛАСС</t>
  </si>
  <si>
    <t>Т(ш)-23</t>
  </si>
  <si>
    <t>19203 «Тракторист»  ШКОЛЬНИКИ 10 КЛАСС с 29.09.2023 по 30.06.2025</t>
  </si>
  <si>
    <t>ТС(ф)-23</t>
  </si>
  <si>
    <t>19203 "Тракторист" ШКОЛЬНИКИ 10 КЛАСС с 18.10.2023 по 30.06.2025</t>
  </si>
  <si>
    <t>ПКРС</t>
  </si>
  <si>
    <t>ДОП</t>
  </si>
  <si>
    <t>доп</t>
  </si>
  <si>
    <t>Обучающие, находящиеся на ИУП</t>
  </si>
  <si>
    <t>18545 «Слесарь по ремонту сельскохозяйственных машин и оборудования»  01.09.2023-30.06.2025</t>
  </si>
  <si>
    <t>филиал Мильково</t>
  </si>
  <si>
    <t>Систематический пропуск занятий</t>
  </si>
  <si>
    <t xml:space="preserve">                                                 </t>
  </si>
  <si>
    <t>Общий контингент  ИУП</t>
  </si>
  <si>
    <t>РК-24</t>
  </si>
  <si>
    <t>РХ-24</t>
  </si>
  <si>
    <t>ЭКС-24</t>
  </si>
  <si>
    <t>В-24</t>
  </si>
  <si>
    <t>23.01.17 «Мастер по ремонту и обслуживанию автомобилей» 01.09.2024-30.06.2027</t>
  </si>
  <si>
    <t>РХ -24</t>
  </si>
  <si>
    <t>17544 «Рабочий по комплексному обслуживанию и ремонту зданий» 01.09.2024-30.06.2026</t>
  </si>
  <si>
    <t>17531 «Рабочий зеленого хозяйства» 01.09.2024-30.06.2026</t>
  </si>
  <si>
    <t>36.02.01 "Ветеринария" 01.09.2024-30.06.2028</t>
  </si>
  <si>
    <t>35.02.16 «Эксплуатация и ремонт сельскохозяйственной техники и оборудования» 01.09.2024-30.06.2028</t>
  </si>
  <si>
    <t>МСП-21</t>
  </si>
  <si>
    <t>МСП-23</t>
  </si>
  <si>
    <t>МСП(ф)-23</t>
  </si>
  <si>
    <t>МРОА(ф)-24</t>
  </si>
  <si>
    <t>ПК(ф)-24</t>
  </si>
  <si>
    <t>43.01.09 «Повар, кондитер» 01.09.2024-30.06.2028</t>
  </si>
  <si>
    <t>МРОА(ф)-22</t>
  </si>
  <si>
    <t>Штекрнер Г.Ю., Дегтярева Н.Н.</t>
  </si>
  <si>
    <t>Т(ш)-24</t>
  </si>
  <si>
    <t>19203 «Тракторист»  ШКОЛЬНИКИ 10 КЛАСС с 01.10.2024 по 30.06.2026</t>
  </si>
  <si>
    <t>Экс-24</t>
  </si>
  <si>
    <t>ТС(Ф)-24</t>
  </si>
  <si>
    <t>Герасименко Ф.Л., Колмакова А.Н., Крюкова В.А., Крюкова Н.Н., Мун И.Ч., Рассказова Ю.О., Шахтарина А.А.</t>
  </si>
  <si>
    <t>\Ткаченко А.А.</t>
  </si>
  <si>
    <t>Зайцева Рахмонов Тимомеева Е.В.</t>
  </si>
  <si>
    <t>Кондрашова А.В.</t>
  </si>
  <si>
    <t>Гавриил В.К.</t>
  </si>
  <si>
    <t>Попов А.В</t>
  </si>
  <si>
    <t>Деревяхина Е.В., Коноплева Ю.А., Коростылева С.И., Хан И.С, Левчук О.А.</t>
  </si>
  <si>
    <t>Горских Г.Ю.</t>
  </si>
  <si>
    <t>ВСЕГО 12 ГРУПП</t>
  </si>
  <si>
    <t>СПО- 8 групп, ПО-4 группы</t>
  </si>
  <si>
    <t>СПО- 6 групп, ПО-2 группы</t>
  </si>
  <si>
    <t>ВСЕГО 8 групп</t>
  </si>
  <si>
    <t>Шрамченко</t>
  </si>
  <si>
    <t>15 января 2025</t>
  </si>
  <si>
    <t>Академ.отпуск Чернышова А.В. Приказ № 2-К от 14.01.2025             Восстановилась Танитан А.А. приказ № 3-К от 14.01.2025</t>
  </si>
  <si>
    <t xml:space="preserve">Чернышова Башкаева </t>
  </si>
  <si>
    <t>Отчислена Назарова А.А. приказ №1-К от 13.01.2025</t>
  </si>
  <si>
    <t>Корнилов Б.Е., Салимзянов А.В.</t>
  </si>
  <si>
    <t>Штернер Г.Ю.</t>
  </si>
  <si>
    <t xml:space="preserve"> Волкова Е.В</t>
  </si>
  <si>
    <t>Отчислены Заспин Д.М. и Корчемкин Е.И. пр. № 4-К от 17.01.2025</t>
  </si>
  <si>
    <t>20 января 2025</t>
  </si>
  <si>
    <t>31 января 2025</t>
  </si>
  <si>
    <t>Отчислена Тавытина У.В. Приказ 5-К от 31.01.2025</t>
  </si>
  <si>
    <t>Отчислена Волкова Е.В. Приказ 5-К от 31.01.2025</t>
  </si>
  <si>
    <t xml:space="preserve">Отчислен Попов А.В. Приказ 5-К от 31.01.2025 </t>
  </si>
  <si>
    <t>Корнилов Б.Е., Салимзянов А.В., Филенко Н.С.</t>
  </si>
  <si>
    <t>СПО- 8 групп, ПО-6 группы</t>
  </si>
  <si>
    <t>ВСЕГО 14 ГРУПП</t>
  </si>
  <si>
    <t>Общий контингент с академ.отпуска</t>
  </si>
  <si>
    <t>19 февраля 2025</t>
  </si>
  <si>
    <t>Выауск Приказ о выауске № 6-К от 18.02.2025</t>
  </si>
  <si>
    <t>21 февраля 2025</t>
  </si>
  <si>
    <t>Акад.отпуск Зайцева Н.А. приказ 7-К от 21.02.2025</t>
  </si>
  <si>
    <t>Академ.отпуск Семеновой Л.Д. приказ 8-К от 21.02.2025</t>
  </si>
  <si>
    <t>28 февраля 2025</t>
  </si>
  <si>
    <t>Академ.отпуск Ржавкиной Е.А. приказ 9-К от 28.02.2025</t>
  </si>
  <si>
    <t xml:space="preserve">Семёнова Тнальхут Ржавкина </t>
  </si>
  <si>
    <t xml:space="preserve">Семёнова Ржавкина </t>
  </si>
  <si>
    <t>01 апреля 2025</t>
  </si>
  <si>
    <t>Выход из акад.отпуска Тнальхут приказ № 10-К от 01.04.25</t>
  </si>
  <si>
    <t>07 апреля 2025</t>
  </si>
  <si>
    <t>Отчислен Мальчекай Г.Г. приказ № 12-К от 02.04.2025</t>
  </si>
  <si>
    <t>Отчислена Королева К.В. приказ 11-К от 01.04.2025</t>
  </si>
  <si>
    <t>31 марта 2025</t>
  </si>
  <si>
    <t>25 апреля 2025</t>
  </si>
  <si>
    <t>Отчислен по соб.желанию Вальков А.С. Приказ № 13-К от 24.04.25                Отчислена Кондрашова приказ № 14-К от 24.04.25</t>
  </si>
  <si>
    <t>19 мая 2025</t>
  </si>
  <si>
    <t>Акад.отпуск Чечулина Л.А. приказ №15-К от 19.05.2025</t>
  </si>
  <si>
    <t>Рабочий зеленого хозяйства</t>
  </si>
  <si>
    <t>Чечулина</t>
  </si>
  <si>
    <t>22 мая 2025</t>
  </si>
  <si>
    <t>Отчислена Яркина А.Д. приказ 16-К от 22.05.2025</t>
  </si>
  <si>
    <t>Выпуск 26.05.2025            8 человек</t>
  </si>
  <si>
    <t>28 мая 2025</t>
  </si>
  <si>
    <t>Зайцева  Тимомеева Е.В.</t>
  </si>
  <si>
    <t>20 июня 2025</t>
  </si>
  <si>
    <t>академ.отпуск Чуркиной К.В. Приказ №21-К от 20.06.25</t>
  </si>
  <si>
    <t>Чернышова Башкаева Чуркина</t>
  </si>
  <si>
    <t>24 июня 2025</t>
  </si>
  <si>
    <t>Отчисление Демещенко А.А.приказ № 22-К от 24.06.25</t>
  </si>
  <si>
    <t xml:space="preserve">Выпуск приказ №29-К от 30.06.2025 </t>
  </si>
  <si>
    <t>Выпуск прниказ № 28-К от 30.06.2025</t>
  </si>
  <si>
    <t>Выпуск приказ № 27-К от 30.06.2025</t>
  </si>
  <si>
    <t>Выпуск приказ № 26-К от 30.06.2025</t>
  </si>
  <si>
    <t>Выпуск приказ №25-К от 30.06.2025</t>
  </si>
  <si>
    <t>Выпуск приказ № 24-К от 30.06.2025</t>
  </si>
  <si>
    <t>Отчислены Абдукоир И., Кодиров А., Кодиров Д. приказ № 30-К от 30.06.2025</t>
  </si>
  <si>
    <t>Отчислен Ломов С.С. Приказ №30-К от 30.06.2025</t>
  </si>
  <si>
    <t>Отчислены Тихомиров Д., Копылов И. приказ №30-К от 30.06.2025</t>
  </si>
  <si>
    <t>30 июня 2025</t>
  </si>
  <si>
    <t>СПО- 5 групп, ПО-3 группы</t>
  </si>
  <si>
    <t>ВСЕГО 8 ГРУПП</t>
  </si>
  <si>
    <t>СПО- 3 групп, ПО-1 группы</t>
  </si>
  <si>
    <t>ВСЕГО 4 групп</t>
  </si>
  <si>
    <t>Отчислен Штернер Г.Ю. приказ то 13.08.2025 № 31-К</t>
  </si>
  <si>
    <t>Дегтярева Н.Н.</t>
  </si>
  <si>
    <t>Агр-25</t>
  </si>
  <si>
    <t>35.02.05 «Агрономия» 01.09.2025-30.06.2029</t>
  </si>
  <si>
    <t>МСП-25</t>
  </si>
  <si>
    <t>35.01.27 «Мастер сельскохозяйственного производства» 01.09.2025-30.06.2027</t>
  </si>
  <si>
    <t>П-25</t>
  </si>
  <si>
    <t>16675 «Повар»  01.09.2025-30.06.2027</t>
  </si>
  <si>
    <t>С-25</t>
  </si>
  <si>
    <t>18545 «Слесарь по ремонту сельскохозяйственных машин и оборудования»  01.09.2025-30.06.2027</t>
  </si>
  <si>
    <t>РХ-25</t>
  </si>
  <si>
    <t>17531 «Рабочий зеленого хозяйства» 01.09.2025-30.06.2027</t>
  </si>
  <si>
    <t>МР(ф)-25</t>
  </si>
  <si>
    <t>МСП(ф)-25</t>
  </si>
  <si>
    <t>35.01.26 «Мастер растениеводства» 01.09.2025-30.06.2027</t>
  </si>
  <si>
    <t>23 августа 2025</t>
  </si>
  <si>
    <t>М-25</t>
  </si>
  <si>
    <t>02 сентября 2025</t>
  </si>
  <si>
    <t>зачислен 02.09.2025 Зайка В.И. №37-К</t>
  </si>
  <si>
    <t>В-25</t>
  </si>
  <si>
    <t>36.02.01 "Ветеринария" 01.09.2025-30.06.2029</t>
  </si>
  <si>
    <t>Зачислен Белов н. с03.09.2025 №38-К</t>
  </si>
  <si>
    <t>Зачислен Антоненко К.В. Приказ №36/1-К от 01.09.2025</t>
  </si>
  <si>
    <t>08 сентября 2025</t>
  </si>
  <si>
    <t>Отчислен Ильич В.В. Пр. № 39-К от 08.09.2025</t>
  </si>
  <si>
    <t>10 сентября 2025</t>
  </si>
  <si>
    <t>зачислен 02.09.2025 Зайка В.И. Пр. №37-К; Зачислен Андриенко И.А. Пр.№ 40-К от 10.09.2025; Зачислен Шмагин Даниил Эдуардович ПР№40-К от10.09.2025</t>
  </si>
  <si>
    <t xml:space="preserve">Шатхарина А.А., </t>
  </si>
  <si>
    <t>Закалюкина Т.П.</t>
  </si>
  <si>
    <t>15 сентября 2025</t>
  </si>
  <si>
    <t>Зачислен Антоненко К.В. Приказ №36/1-К от 01.09.2025; Переведена Моргачева Д.В.в группу П-25 Пр. №41-К от 11.09.2025</t>
  </si>
  <si>
    <t>Переведена Моргачева Д.В.в группу П-25 Пр. №41-К от 11.09.2025</t>
  </si>
  <si>
    <t>Шатхарина А.А., Крюкова Н.Н.</t>
  </si>
  <si>
    <t>Дектерев А.В., Шатон Е.О.</t>
  </si>
  <si>
    <t>16 сентября 2025</t>
  </si>
  <si>
    <t>зачислен 02.09.2025 Зайка В.И. Пр. №37-К; Зачислен Андриенко И.А. Пр.№ 40-К от 10.09.2025; Зачислен Шмагин Даниил Эдуардович ПР№40-К от10.09.2025; Зачислен Вахненко Д.С. Пр. № 42-К от 16.09.2025</t>
  </si>
  <si>
    <t xml:space="preserve">Зачислен Ревенок В.В. 16.09.2025 Пр.№ 42-К </t>
  </si>
  <si>
    <t>Зачислен Моисеев К. Пр. № 43-К от 16.09.2025</t>
  </si>
  <si>
    <t>Журавлева Т.Н., Ьузина Н.С.</t>
  </si>
  <si>
    <t>Шатхарина А.А., Крюкова Н.Н., Крюкова В.А., Колмакова А.Н.</t>
  </si>
  <si>
    <t>Дектерев А.В., Шатон Е.О., Картавых А.И., Солдатов Ю.Д.</t>
  </si>
  <si>
    <t>Отчисление Полушина</t>
  </si>
  <si>
    <t>Зачислен Моисеев К. Пр. № 43-К от 16.09.2025; Зачислен Тылканова С.Я. Пр.№44-К от 19.09.2025</t>
  </si>
  <si>
    <t>Зачислен Батаргалиев Э.С. Пр№ 44-К от 19.09.2025: Иванов Е.В. Пр№ 44-К от 19.09.2025</t>
  </si>
  <si>
    <t>19 сентября 2025</t>
  </si>
  <si>
    <t>Журавлева Т.Н., Бузина Н.С.</t>
  </si>
  <si>
    <t>23 сентября 2025</t>
  </si>
  <si>
    <t>Отчислен Штернер Г.Ю. приказ то 13.08.2025 № 31-К: Академ. Отпуск Гореленкова В.В. Пр № 45-К от 19.09.2025:  Академ. Отпуск Крюкова К.О. Пр.№ 47-К от 22.09.2025</t>
  </si>
  <si>
    <t>Зачислен Моисеев К. Пр. № 43-К от 16.09.2025; Зачислен Тылканова С.Я. Пр.№44-К от 19.09.2025: Академ.отпуск Пинигина В.В.  Пр№ 49-К от 23.09.25 с 24.09.25</t>
  </si>
  <si>
    <t>зачислен 02.09.2025 Зайка В.И. Пр. №37-К; Зачислен Андриенко И.А. Пр.№ 40-К от 10.09.2025; Зачислен Шмагин Даниил Эдуардович ПР№40-К от10.09.2025; Зачислен Вахненко Д.С. Пр. № 42-К от 16.09.2025: Зачислен Козлов М.М. Пр №48-К от 23.09.25</t>
  </si>
  <si>
    <t xml:space="preserve"> Отчислен Бугранов Д.Ф. Пр.№ 46-К от 22.09.25</t>
  </si>
  <si>
    <t>36.02.01. Ветериинария</t>
  </si>
  <si>
    <t>Гореленкова В.В., Крюкова К.О.</t>
  </si>
  <si>
    <t>Закалюкина Т.П., Кравченко А.А.</t>
  </si>
  <si>
    <t>Шатхарина А.А., Крюкова Н.Н., Крюкова В.А., Колмакова А.Н., Мун И.Ч., Рассказова Ю.О.</t>
  </si>
  <si>
    <t>Дектерев А.В., Шатон Е.О., Картавых А.И., Солдатов Ю.Д., Андриенко И.А., Мошкин А.Е.</t>
  </si>
  <si>
    <t>Коростылева С.И.</t>
  </si>
  <si>
    <t>Салимзянов А.В.</t>
  </si>
  <si>
    <t>Журавлева Т.Н., Бузина Н.С., Гапонова О.А.</t>
  </si>
  <si>
    <t>26 сентября 2025</t>
  </si>
  <si>
    <t>Зачислен Ревенок В.В. 16.09.2025 Пр.№ 42-К : Зачислен Фенин Р.М. Пр. №50-К от 26.09.2025</t>
  </si>
  <si>
    <t>Мандятова Д.С. Отчислена по собств. Ж. Пр.№ 51-К от 30.09.2025</t>
  </si>
  <si>
    <t>Зачислен Новиков М.А., Качанов К. Д. Пр.№ 52-К от 01.10.2025</t>
  </si>
  <si>
    <t>Отчислена по собственному жел.Пр. 53-К от 30.09.2025 Закора С.А.</t>
  </si>
  <si>
    <t>Зачислен Тютина А.О. Пр.№ 54-к от 02.10.2025</t>
  </si>
  <si>
    <t>02 октября 2025</t>
  </si>
  <si>
    <t>06 октября 2025</t>
  </si>
  <si>
    <t>Зачислен Ваава А.С. Пр.№ 56-к от 06.10.2025</t>
  </si>
  <si>
    <t>Коростылева С.И., Деревяхина Е.В.</t>
  </si>
  <si>
    <t>Моргачева Д.В.</t>
  </si>
  <si>
    <t>07 октября 2025</t>
  </si>
  <si>
    <t>перевод Горских в Экс-22 приказ №57-К от 07.10.25</t>
  </si>
  <si>
    <t>Т(ш)-25</t>
  </si>
  <si>
    <t>19203 «Тракторист»  ШКОЛЬНИКИ 10 КЛАСС с 29.09.20295 по 30.06.2026</t>
  </si>
  <si>
    <t>ТС(ф)-25</t>
  </si>
  <si>
    <t>19203 "Тракторист" ШКОЛЬНИКИ 10 КЛАСС с 18.10.2025 по 30.06.2026</t>
  </si>
  <si>
    <t>19203 «Тракторист»  ШКОЛЬНИКИ 10 КЛАСС с 29.09.2025 по 30.06.2026</t>
  </si>
  <si>
    <t>ТШ(ф)-25</t>
  </si>
  <si>
    <t>ТШ(Ф)-24</t>
  </si>
  <si>
    <t>08 октября 2025</t>
  </si>
  <si>
    <t>Коростылева С.И., Деревяхина Е.В., Негуляева В.В., Хан И.С.</t>
  </si>
  <si>
    <t>09 октября 2025</t>
  </si>
  <si>
    <t>Отчислен Солошенко приказ №58-К от 09.10.2025</t>
  </si>
  <si>
    <t>ЗАЧИСЛЕНИЕ МИХАЛИК ПРИКАЗ ОТ 10.10.2025 №59-К.  ОТЧИСЛЕН БРАГИН ОТ 10.10.2025 №60-К</t>
  </si>
  <si>
    <t xml:space="preserve">ЗАЧИСЛЕНИЕ ПУШКИНА ПРИКАЗ ОТ 10.10.2025 №61-К. </t>
  </si>
  <si>
    <t>10 октября 2025 года</t>
  </si>
  <si>
    <t>Салимзянов А.В., Корнилов Б.Е.</t>
  </si>
  <si>
    <t>14 октября 2025 года</t>
  </si>
  <si>
    <t>Зачислена Кияв Л.А. приказ 62-К от 14.10.2025</t>
  </si>
  <si>
    <t>15 октября 2025 года</t>
  </si>
  <si>
    <t>Зачислена Прошкина С.А. приказ №63-К от 15.10.25</t>
  </si>
  <si>
    <t xml:space="preserve">Левинский </t>
  </si>
  <si>
    <t>№</t>
  </si>
  <si>
    <t>3.</t>
  </si>
  <si>
    <t>ВСЕГО 7 групп</t>
  </si>
  <si>
    <t>СПО- 5 групп, ПО-2 группы</t>
  </si>
  <si>
    <t>СПО- 8 групп, ПО-7 групп</t>
  </si>
  <si>
    <t>ВСЕГО 15 ГРУПП</t>
  </si>
  <si>
    <t>Зачислен Камнев В.И. приказ 64-К от 28.10.2025</t>
  </si>
  <si>
    <t>28 октября 2025 года</t>
  </si>
  <si>
    <t>30 октября 2025 года</t>
  </si>
  <si>
    <t>Зачислена Елчян приказ №65-К от 30.10.2025</t>
  </si>
  <si>
    <t>востановлена Брылева приказ №  -К от 30.10.2025</t>
  </si>
  <si>
    <t>Отчислен Молотков приказ №70-К от 30.10.2025</t>
  </si>
  <si>
    <t xml:space="preserve">Семёнова </t>
  </si>
  <si>
    <t>востановлена Брылева приказ № 66 -К от 30.10.2025</t>
  </si>
  <si>
    <t>31 октября 2025 года</t>
  </si>
  <si>
    <t xml:space="preserve">Зачислена Елчян приказ №65-К от 30.10.2025 Отчислена Варава А.С приказ №71 от 30.10.2025. </t>
  </si>
  <si>
    <t xml:space="preserve"> Зачислена Галина Э.Ф. приказ №69-К от 30.10.2025</t>
  </si>
  <si>
    <t>Отчислена Фисенко А.В. Приказ №74 от 06.11.2025</t>
  </si>
  <si>
    <t xml:space="preserve"> зачислен Кельдышев Р.В. Приказ № 72 -К от 05.11.2025</t>
  </si>
  <si>
    <t xml:space="preserve">отчислен Скоробогатов приказ №  75-К от 07.11.25 </t>
  </si>
  <si>
    <t>07 ноября 2025 года</t>
  </si>
  <si>
    <t>06 ноября 2025 года</t>
  </si>
  <si>
    <t>11 ноября 2025 года</t>
  </si>
  <si>
    <t>зачислена Гишко приказ №77-К от 10.11.2025</t>
  </si>
  <si>
    <t>Отчислена Фисенко А.В. Приказ №74 от 06.11.2025 отчислена Саитова №78-К от 10.11.2025</t>
  </si>
  <si>
    <t xml:space="preserve"> зачислен Кельдышев Р.В. Приказ № 72 -К от 05.11.2025 зачислены Данченко,Глухих приказ №76-К от 10.11.2025</t>
  </si>
  <si>
    <t>14 ноября 2025 года</t>
  </si>
  <si>
    <t>Отчислена Ван О. приказ №79-К от 12.11.2025</t>
  </si>
  <si>
    <t>Отчислен Монтосов приказ №79-К от 12.11.2025</t>
  </si>
  <si>
    <t>Зачислена Дернова приказ №80-К от 14.11.2025</t>
  </si>
  <si>
    <t>Зачислены 10 человек №81-К от 13.11.2025</t>
  </si>
  <si>
    <t>Отчислен Антоненко приказ №83-К от 17.11.2025</t>
  </si>
  <si>
    <t>17 ноября 2025 года</t>
  </si>
  <si>
    <t>зачислен Жетимишбаев приказ №84-К от 17.11.2025</t>
  </si>
  <si>
    <t>СПО- 8 групп, ПО-2 групп, ПО(ОВЗ)-5</t>
  </si>
  <si>
    <t>Филиал Мильково</t>
  </si>
  <si>
    <t>Зайцева Н.А.  Тимомеева Е.В.</t>
  </si>
  <si>
    <t>Семёнова (Суздалова) Л.Д.</t>
  </si>
  <si>
    <t>Гаджимурадова(Чернышова) А.В., Рзаева (Башкаева) Е.С., Чуркина К.В.</t>
  </si>
  <si>
    <t>Чечулина Л.А.</t>
  </si>
  <si>
    <t>16675 «Повар»  01.09.2021-30.06.2023 (выпуск)</t>
  </si>
  <si>
    <t>курс</t>
  </si>
  <si>
    <t>Пинигина В.В.</t>
  </si>
  <si>
    <t>МР-25</t>
  </si>
  <si>
    <t xml:space="preserve">35.01.26 «Мастер растениеводства» </t>
  </si>
  <si>
    <t>Обучающие, на ИУП</t>
  </si>
  <si>
    <t>CCЗ</t>
  </si>
  <si>
    <t>Левинский Д.С.</t>
  </si>
  <si>
    <t xml:space="preserve">Коростылева С.И.,Хан И.С.,Негуляева В.В., Деревяхина Е.В., Коноплева Ю.А.
</t>
  </si>
  <si>
    <t>Верещагин С.А.</t>
  </si>
  <si>
    <t>Шахова К.В.,Потапова Е.Р.</t>
  </si>
  <si>
    <t xml:space="preserve">        Ерофеев А.А,Коновалов В.И,Боровков Д.А.Шляховой Д.И,Попов В.А.,Арсеньев Д.Д, Евграфов Д.В., Плахотний Я.В., Бушуев Н.А
</t>
  </si>
  <si>
    <t xml:space="preserve">Попов В.Д.,Полушина Д.О., Еськова А.Д., Котельникова Е.Д.,Щелкунова Е.В
</t>
  </si>
  <si>
    <t>Филиал</t>
  </si>
  <si>
    <t>на 18 ноября 2025 года</t>
  </si>
  <si>
    <t>техникум с.Сосновка</t>
  </si>
  <si>
    <t>на 19 ноября 2025 года</t>
  </si>
  <si>
    <t xml:space="preserve">Зайка В.И., </t>
  </si>
  <si>
    <t>Фенин Р.М.</t>
  </si>
  <si>
    <t>Лёвин В.В.</t>
  </si>
  <si>
    <t>Дектярева Н.Н.. Загреба К.Р.</t>
  </si>
  <si>
    <t>на 20 ноября 2025 года</t>
  </si>
  <si>
    <t>Зачислен Герасев приказ №85-К от 19.11.2025</t>
  </si>
  <si>
    <t>Зачислены Щербаков Р.Э., Щербаков В.Э. приказ №85-К от 19.11.2025</t>
  </si>
  <si>
    <t>Отчислены Гадоев,Ганиев приказ №79-К от 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</si>
</sst>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22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2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2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16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0" xfId="0" applyFont="1"/>
    <xf numFmtId="0" fontId="9" fillId="0" borderId="9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16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4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center" vertical="top"/>
    </xf>
    <xf numFmtId="14" fontId="1" fillId="0" borderId="0" xfId="0" applyNumberFormat="1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top"/>
    </xf>
    <xf numFmtId="0" fontId="3" fillId="0" borderId="23" xfId="0" applyFont="1" applyBorder="1" applyAlignment="1">
      <alignment vertical="top" wrapText="1"/>
    </xf>
    <xf numFmtId="0" fontId="7" fillId="3" borderId="14" xfId="0" applyFont="1" applyFill="1" applyBorder="1" applyAlignment="1">
      <alignment vertical="top" wrapText="1"/>
    </xf>
    <xf numFmtId="0" fontId="6" fillId="3" borderId="15" xfId="0" applyFont="1" applyFill="1" applyBorder="1" applyAlignment="1">
      <alignment vertical="top"/>
    </xf>
    <xf numFmtId="0" fontId="3" fillId="0" borderId="9" xfId="0" applyFont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/>
    </xf>
    <xf numFmtId="0" fontId="3" fillId="0" borderId="12" xfId="0" applyFont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left" vertical="top" wrapText="1"/>
    </xf>
    <xf numFmtId="0" fontId="5" fillId="2" borderId="17" xfId="0" applyFont="1" applyFill="1" applyBorder="1" applyAlignment="1">
      <alignment horizontal="center" vertical="top"/>
    </xf>
    <xf numFmtId="0" fontId="9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/>
    </xf>
    <xf numFmtId="0" fontId="2" fillId="0" borderId="19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top"/>
    </xf>
    <xf numFmtId="0" fontId="12" fillId="2" borderId="21" xfId="0" applyFont="1" applyFill="1" applyBorder="1" applyAlignment="1">
      <alignment horizontal="center" vertical="top"/>
    </xf>
    <xf numFmtId="0" fontId="12" fillId="2" borderId="11" xfId="0" applyFont="1" applyFill="1" applyBorder="1" applyAlignment="1">
      <alignment horizontal="center" vertical="top"/>
    </xf>
    <xf numFmtId="0" fontId="12" fillId="2" borderId="17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32" xfId="0" applyFont="1" applyBorder="1" applyAlignment="1">
      <alignment horizontal="center" vertical="top"/>
    </xf>
    <xf numFmtId="0" fontId="14" fillId="5" borderId="1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right" vertical="center"/>
    </xf>
    <xf numFmtId="0" fontId="9" fillId="0" borderId="6" xfId="0" applyFont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 wrapText="1"/>
    </xf>
    <xf numFmtId="0" fontId="14" fillId="6" borderId="6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horizontal="center" vertical="top"/>
    </xf>
    <xf numFmtId="0" fontId="9" fillId="6" borderId="6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" fontId="11" fillId="7" borderId="0" xfId="0" applyNumberFormat="1" applyFont="1" applyFill="1" applyAlignment="1">
      <alignment horizontal="left"/>
    </xf>
    <xf numFmtId="16" fontId="1" fillId="7" borderId="0" xfId="0" applyNumberFormat="1" applyFont="1" applyFill="1" applyAlignment="1">
      <alignment horizontal="right"/>
    </xf>
    <xf numFmtId="14" fontId="1" fillId="7" borderId="0" xfId="0" applyNumberFormat="1" applyFont="1" applyFill="1"/>
    <xf numFmtId="0" fontId="0" fillId="7" borderId="0" xfId="0" applyFill="1"/>
    <xf numFmtId="16" fontId="1" fillId="7" borderId="0" xfId="0" applyNumberFormat="1" applyFont="1" applyFill="1"/>
    <xf numFmtId="0" fontId="9" fillId="0" borderId="1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9" fillId="5" borderId="3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19" fillId="5" borderId="40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16" fontId="9" fillId="7" borderId="0" xfId="0" applyNumberFormat="1" applyFont="1" applyFill="1"/>
    <xf numFmtId="0" fontId="10" fillId="7" borderId="0" xfId="0" applyFont="1" applyFill="1" applyAlignment="1">
      <alignment horizontal="center" vertical="top"/>
    </xf>
    <xf numFmtId="0" fontId="21" fillId="0" borderId="0" xfId="0" applyFont="1" applyAlignment="1">
      <alignment horizontal="center"/>
    </xf>
    <xf numFmtId="14" fontId="20" fillId="0" borderId="0" xfId="0" applyNumberFormat="1" applyFont="1"/>
    <xf numFmtId="14" fontId="21" fillId="0" borderId="0" xfId="0" applyNumberFormat="1" applyFont="1"/>
    <xf numFmtId="14" fontId="21" fillId="0" borderId="0" xfId="0" applyNumberFormat="1" applyFont="1" applyAlignment="1">
      <alignment horizontal="left"/>
    </xf>
    <xf numFmtId="16" fontId="20" fillId="0" borderId="0" xfId="0" applyNumberFormat="1" applyFont="1" applyAlignment="1">
      <alignment horizontal="right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left" vertical="top"/>
    </xf>
    <xf numFmtId="0" fontId="17" fillId="2" borderId="0" xfId="0" applyFont="1" applyFill="1" applyAlignment="1">
      <alignment horizontal="right" vertical="top"/>
    </xf>
    <xf numFmtId="0" fontId="16" fillId="3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12" fillId="2" borderId="0" xfId="0" applyFont="1" applyFill="1" applyAlignment="1">
      <alignment horizontal="center" vertical="top"/>
    </xf>
    <xf numFmtId="0" fontId="12" fillId="0" borderId="0" xfId="0" applyFont="1" applyAlignment="1">
      <alignment horizontal="left"/>
    </xf>
    <xf numFmtId="0" fontId="12" fillId="0" borderId="0" xfId="0" applyFont="1"/>
    <xf numFmtId="0" fontId="2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top"/>
    </xf>
    <xf numFmtId="0" fontId="23" fillId="0" borderId="0" xfId="0" applyFont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left" wrapText="1"/>
    </xf>
    <xf numFmtId="0" fontId="25" fillId="0" borderId="1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10" fillId="4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25" fillId="0" borderId="10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top"/>
    </xf>
    <xf numFmtId="0" fontId="9" fillId="0" borderId="12" xfId="0" applyFont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left" vertical="center" wrapText="1"/>
    </xf>
    <xf numFmtId="0" fontId="21" fillId="7" borderId="17" xfId="0" applyFont="1" applyFill="1" applyBorder="1" applyAlignment="1">
      <alignment horizontal="center" vertical="center"/>
    </xf>
    <xf numFmtId="0" fontId="17" fillId="7" borderId="15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top" wrapText="1"/>
    </xf>
    <xf numFmtId="0" fontId="3" fillId="0" borderId="44" xfId="0" applyFont="1" applyBorder="1" applyAlignment="1">
      <alignment horizontal="center" vertical="top"/>
    </xf>
    <xf numFmtId="0" fontId="2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12" fillId="2" borderId="42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2" xfId="0" applyFont="1" applyBorder="1"/>
    <xf numFmtId="0" fontId="1" fillId="0" borderId="50" xfId="0" applyFont="1" applyBorder="1"/>
    <xf numFmtId="0" fontId="1" fillId="0" borderId="26" xfId="0" applyFont="1" applyBorder="1"/>
    <xf numFmtId="0" fontId="9" fillId="0" borderId="2" xfId="0" applyFont="1" applyBorder="1"/>
    <xf numFmtId="0" fontId="9" fillId="0" borderId="50" xfId="0" applyFont="1" applyBorder="1"/>
    <xf numFmtId="0" fontId="9" fillId="0" borderId="26" xfId="0" applyFont="1" applyBorder="1"/>
    <xf numFmtId="0" fontId="9" fillId="0" borderId="6" xfId="0" applyFont="1" applyBorder="1"/>
    <xf numFmtId="0" fontId="9" fillId="0" borderId="6" xfId="0" applyFont="1" applyBorder="1" applyAlignment="1">
      <alignment horizontal="center" textRotation="90"/>
    </xf>
    <xf numFmtId="0" fontId="1" fillId="0" borderId="4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8" borderId="0" xfId="0" applyFill="1"/>
    <xf numFmtId="0" fontId="10" fillId="4" borderId="23" xfId="0" applyFont="1" applyFill="1" applyBorder="1" applyAlignment="1">
      <alignment horizontal="center" vertical="center"/>
    </xf>
    <xf numFmtId="0" fontId="14" fillId="5" borderId="23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16" fontId="13" fillId="8" borderId="0" xfId="0" applyNumberFormat="1" applyFont="1" applyFill="1" applyAlignment="1">
      <alignment horizontal="left"/>
    </xf>
    <xf numFmtId="0" fontId="27" fillId="8" borderId="0" xfId="0" applyFont="1" applyFill="1"/>
    <xf numFmtId="0" fontId="20" fillId="3" borderId="17" xfId="0" applyFont="1" applyFill="1" applyBorder="1" applyAlignment="1">
      <alignment horizontal="center" vertical="top"/>
    </xf>
    <xf numFmtId="0" fontId="14" fillId="7" borderId="3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10" fillId="2" borderId="23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31" fillId="3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2" fillId="0" borderId="0" xfId="0" applyFont="1"/>
    <xf numFmtId="0" fontId="33" fillId="0" borderId="0" xfId="0" applyFont="1" applyAlignment="1">
      <alignment wrapText="1"/>
    </xf>
    <xf numFmtId="0" fontId="34" fillId="2" borderId="21" xfId="0" applyFont="1" applyFill="1" applyBorder="1" applyAlignment="1">
      <alignment horizontal="center" vertical="top"/>
    </xf>
    <xf numFmtId="0" fontId="18" fillId="2" borderId="21" xfId="0" applyFont="1" applyFill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2" fillId="6" borderId="6" xfId="0" applyFont="1" applyFill="1" applyBorder="1" applyAlignment="1">
      <alignment horizontal="center" vertical="top" wrapText="1"/>
    </xf>
    <xf numFmtId="0" fontId="12" fillId="4" borderId="19" xfId="0" applyFont="1" applyFill="1" applyBorder="1" applyAlignment="1">
      <alignment vertical="top" wrapText="1"/>
    </xf>
    <xf numFmtId="0" fontId="9" fillId="0" borderId="38" xfId="0" applyFont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0" fontId="14" fillId="6" borderId="40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top"/>
    </xf>
    <xf numFmtId="0" fontId="3" fillId="0" borderId="38" xfId="0" applyFont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 applyBorder="1" applyAlignment="1">
      <alignment horizontal="center" textRotation="90"/>
    </xf>
    <xf numFmtId="0" fontId="19" fillId="5" borderId="6" xfId="0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/>
    </xf>
    <xf numFmtId="0" fontId="4" fillId="0" borderId="40" xfId="0" applyFont="1" applyBorder="1" applyAlignment="1">
      <alignment horizontal="left" vertical="top" wrapText="1"/>
    </xf>
    <xf numFmtId="0" fontId="5" fillId="2" borderId="53" xfId="0" applyFont="1" applyFill="1" applyBorder="1" applyAlignment="1">
      <alignment horizontal="center" vertical="top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21" fillId="2" borderId="24" xfId="0" applyFont="1" applyFill="1" applyBorder="1" applyAlignment="1">
      <alignment horizontal="center" vertical="top"/>
    </xf>
    <xf numFmtId="0" fontId="9" fillId="7" borderId="22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/>
    </xf>
    <xf numFmtId="0" fontId="21" fillId="2" borderId="32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vertical="top" wrapText="1"/>
    </xf>
    <xf numFmtId="0" fontId="3" fillId="2" borderId="15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left" vertical="top" wrapText="1"/>
    </xf>
    <xf numFmtId="0" fontId="12" fillId="2" borderId="24" xfId="0" applyFont="1" applyFill="1" applyBorder="1" applyAlignment="1">
      <alignment horizontal="center" vertical="top"/>
    </xf>
    <xf numFmtId="0" fontId="12" fillId="2" borderId="19" xfId="0" applyFont="1" applyFill="1" applyBorder="1" applyAlignment="1">
      <alignment vertical="top" wrapText="1"/>
    </xf>
    <xf numFmtId="0" fontId="4" fillId="2" borderId="19" xfId="0" applyFont="1" applyFill="1" applyBorder="1" applyAlignment="1">
      <alignment horizontal="left" vertical="top" wrapText="1"/>
    </xf>
    <xf numFmtId="0" fontId="10" fillId="2" borderId="15" xfId="0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right" vertical="center"/>
    </xf>
    <xf numFmtId="0" fontId="35" fillId="2" borderId="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7" borderId="32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left" vertical="center" wrapText="1"/>
    </xf>
    <xf numFmtId="0" fontId="26" fillId="7" borderId="42" xfId="0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22" fillId="0" borderId="0" xfId="0" applyFont="1" applyAlignment="1">
      <alignment wrapText="1"/>
    </xf>
    <xf numFmtId="0" fontId="7" fillId="3" borderId="52" xfId="0" applyFont="1" applyFill="1" applyBorder="1" applyAlignment="1">
      <alignment vertical="top" wrapText="1"/>
    </xf>
    <xf numFmtId="0" fontId="11" fillId="3" borderId="54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11" fillId="3" borderId="55" xfId="0" applyFont="1" applyFill="1" applyBorder="1" applyAlignment="1">
      <alignment horizontal="left" vertical="center" wrapText="1"/>
    </xf>
    <xf numFmtId="0" fontId="20" fillId="3" borderId="53" xfId="0" applyFont="1" applyFill="1" applyBorder="1" applyAlignment="1">
      <alignment horizontal="center" vertical="top"/>
    </xf>
    <xf numFmtId="0" fontId="16" fillId="3" borderId="5" xfId="0" applyFont="1" applyFill="1" applyBorder="1" applyAlignment="1">
      <alignment vertical="top"/>
    </xf>
    <xf numFmtId="0" fontId="20" fillId="3" borderId="5" xfId="0" applyFont="1" applyFill="1" applyBorder="1" applyAlignment="1">
      <alignment vertical="top"/>
    </xf>
    <xf numFmtId="0" fontId="7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20" fillId="3" borderId="0" xfId="0" applyFont="1" applyFill="1" applyBorder="1" applyAlignment="1">
      <alignment horizontal="center" vertical="top"/>
    </xf>
    <xf numFmtId="0" fontId="20" fillId="3" borderId="0" xfId="0" applyFont="1" applyFill="1" applyBorder="1" applyAlignment="1">
      <alignment vertical="top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21" fillId="7" borderId="1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21" fillId="9" borderId="10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left" vertical="center" wrapText="1"/>
    </xf>
    <xf numFmtId="0" fontId="21" fillId="9" borderId="10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left" vertical="center" wrapText="1"/>
    </xf>
    <xf numFmtId="0" fontId="21" fillId="9" borderId="13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left" vertical="center" wrapText="1"/>
    </xf>
    <xf numFmtId="0" fontId="10" fillId="9" borderId="10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9" fillId="9" borderId="15" xfId="0" applyFont="1" applyFill="1" applyBorder="1" applyAlignment="1">
      <alignment horizontal="center" vertical="center"/>
    </xf>
    <xf numFmtId="0" fontId="14" fillId="9" borderId="15" xfId="0" applyFont="1" applyFill="1" applyBorder="1" applyAlignment="1">
      <alignment horizontal="center" vertical="center"/>
    </xf>
    <xf numFmtId="0" fontId="21" fillId="9" borderId="15" xfId="0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horizontal="left" vertical="center" wrapText="1"/>
    </xf>
    <xf numFmtId="0" fontId="21" fillId="9" borderId="17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19" fillId="9" borderId="39" xfId="0" applyFont="1" applyFill="1" applyBorder="1" applyAlignment="1">
      <alignment horizontal="center" vertical="center"/>
    </xf>
    <xf numFmtId="0" fontId="26" fillId="9" borderId="11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19" fillId="9" borderId="15" xfId="0" applyFont="1" applyFill="1" applyBorder="1" applyAlignment="1">
      <alignment horizontal="center" vertical="center"/>
    </xf>
    <xf numFmtId="0" fontId="21" fillId="9" borderId="32" xfId="0" applyFont="1" applyFill="1" applyBorder="1" applyAlignment="1">
      <alignment horizontal="center" vertical="center" wrapText="1"/>
    </xf>
    <xf numFmtId="0" fontId="9" fillId="9" borderId="32" xfId="0" applyFont="1" applyFill="1" applyBorder="1" applyAlignment="1">
      <alignment horizontal="left" vertical="center" wrapText="1"/>
    </xf>
    <xf numFmtId="0" fontId="26" fillId="9" borderId="17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19" fillId="9" borderId="40" xfId="0" applyFont="1" applyFill="1" applyBorder="1" applyAlignment="1">
      <alignment horizontal="center" vertical="center"/>
    </xf>
    <xf numFmtId="0" fontId="21" fillId="9" borderId="6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left" vertical="center" wrapText="1"/>
    </xf>
    <xf numFmtId="0" fontId="26" fillId="9" borderId="24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9" fillId="0" borderId="12" xfId="0" applyFont="1" applyFill="1" applyBorder="1" applyAlignment="1">
      <alignment horizont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0" fontId="25" fillId="2" borderId="6" xfId="0" applyFont="1" applyFill="1" applyBorder="1" applyAlignment="1">
      <alignment horizontal="left" vertical="center" wrapText="1"/>
    </xf>
    <xf numFmtId="0" fontId="21" fillId="2" borderId="2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left" vertical="center" wrapText="1"/>
    </xf>
    <xf numFmtId="0" fontId="21" fillId="2" borderId="42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9" fillId="2" borderId="39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26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26" fillId="2" borderId="2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26" fillId="2" borderId="4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26" xfId="0" applyFont="1" applyBorder="1" applyAlignment="1">
      <alignment vertical="top" wrapText="1"/>
    </xf>
    <xf numFmtId="0" fontId="3" fillId="0" borderId="58" xfId="0" applyFont="1" applyBorder="1" applyAlignment="1">
      <alignment vertical="top" wrapText="1"/>
    </xf>
    <xf numFmtId="0" fontId="7" fillId="3" borderId="59" xfId="0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left" vertical="center" wrapText="1"/>
    </xf>
    <xf numFmtId="0" fontId="36" fillId="2" borderId="1" xfId="0" applyFont="1" applyFill="1" applyBorder="1" applyAlignment="1">
      <alignment horizontal="left" vertical="center" wrapText="1"/>
    </xf>
    <xf numFmtId="0" fontId="24" fillId="2" borderId="6" xfId="0" applyFont="1" applyFill="1" applyBorder="1" applyAlignment="1">
      <alignment horizontal="left" vertical="center" wrapText="1"/>
    </xf>
    <xf numFmtId="0" fontId="36" fillId="2" borderId="6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15" xfId="0" applyFont="1" applyFill="1" applyBorder="1" applyAlignment="1">
      <alignment horizontal="left" vertical="center" wrapText="1"/>
    </xf>
    <xf numFmtId="0" fontId="24" fillId="2" borderId="32" xfId="0" applyFont="1" applyFill="1" applyBorder="1" applyAlignment="1">
      <alignment horizontal="left" vertical="center" wrapText="1"/>
    </xf>
    <xf numFmtId="0" fontId="24" fillId="7" borderId="15" xfId="0" applyFont="1" applyFill="1" applyBorder="1" applyAlignment="1">
      <alignment horizontal="left" vertical="center" wrapText="1"/>
    </xf>
    <xf numFmtId="0" fontId="24" fillId="2" borderId="6" xfId="0" applyFont="1" applyFill="1" applyBorder="1" applyAlignment="1">
      <alignment horizontal="left" vertical="top" wrapText="1"/>
    </xf>
    <xf numFmtId="0" fontId="24" fillId="2" borderId="19" xfId="0" applyFont="1" applyFill="1" applyBorder="1" applyAlignment="1">
      <alignment horizontal="left" vertical="top" wrapText="1"/>
    </xf>
    <xf numFmtId="0" fontId="24" fillId="0" borderId="9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24" fillId="7" borderId="3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0" fillId="0" borderId="0" xfId="0" applyBorder="1"/>
    <xf numFmtId="0" fontId="8" fillId="0" borderId="0" xfId="0" applyFont="1" applyAlignment="1">
      <alignment horizontal="left" vertical="center" wrapText="1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center" vertical="center"/>
    </xf>
    <xf numFmtId="0" fontId="21" fillId="2" borderId="39" xfId="0" applyFont="1" applyFill="1" applyBorder="1" applyAlignment="1">
      <alignment horizontal="center" vertical="center" wrapText="1"/>
    </xf>
    <xf numFmtId="0" fontId="24" fillId="2" borderId="39" xfId="0" applyFont="1" applyFill="1" applyBorder="1" applyAlignment="1">
      <alignment horizontal="left" vertical="center" wrapText="1"/>
    </xf>
    <xf numFmtId="0" fontId="24" fillId="2" borderId="19" xfId="0" applyFont="1" applyFill="1" applyBorder="1" applyAlignment="1">
      <alignment horizontal="left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38" fillId="5" borderId="23" xfId="0" applyFont="1" applyFill="1" applyBorder="1" applyAlignment="1">
      <alignment horizontal="center" vertical="center"/>
    </xf>
    <xf numFmtId="0" fontId="38" fillId="5" borderId="6" xfId="0" applyFont="1" applyFill="1" applyBorder="1" applyAlignment="1">
      <alignment horizontal="center" vertical="center"/>
    </xf>
    <xf numFmtId="0" fontId="33" fillId="0" borderId="6" xfId="0" applyFont="1" applyBorder="1" applyAlignment="1">
      <alignment horizontal="left" vertical="center" wrapText="1"/>
    </xf>
    <xf numFmtId="0" fontId="38" fillId="5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8" fillId="5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38" fillId="5" borderId="32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1" fillId="3" borderId="14" xfId="0" applyFont="1" applyFill="1" applyBorder="1" applyAlignment="1">
      <alignment vertical="top" wrapText="1"/>
    </xf>
    <xf numFmtId="0" fontId="11" fillId="3" borderId="15" xfId="0" applyFont="1" applyFill="1" applyBorder="1" applyAlignment="1">
      <alignment vertical="top"/>
    </xf>
    <xf numFmtId="0" fontId="11" fillId="3" borderId="17" xfId="0" applyFont="1" applyFill="1" applyBorder="1" applyAlignment="1">
      <alignment horizontal="center" vertical="top"/>
    </xf>
    <xf numFmtId="0" fontId="2" fillId="0" borderId="39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6" fillId="3" borderId="32" xfId="0" applyFont="1" applyFill="1" applyBorder="1" applyAlignment="1">
      <alignment vertical="top"/>
    </xf>
    <xf numFmtId="0" fontId="20" fillId="3" borderId="42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1" fillId="2" borderId="63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/>
    </xf>
    <xf numFmtId="0" fontId="21" fillId="2" borderId="64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62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vertical="top" wrapText="1"/>
    </xf>
    <xf numFmtId="0" fontId="9" fillId="7" borderId="57" xfId="0" applyFont="1" applyFill="1" applyBorder="1" applyAlignment="1">
      <alignment horizontal="center" vertical="center" wrapText="1"/>
    </xf>
    <xf numFmtId="0" fontId="9" fillId="7" borderId="29" xfId="0" applyFont="1" applyFill="1" applyBorder="1" applyAlignment="1">
      <alignment horizontal="center" vertical="center" wrapText="1"/>
    </xf>
    <xf numFmtId="0" fontId="9" fillId="7" borderId="59" xfId="0" applyFont="1" applyFill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Fill="1" applyBorder="1" applyAlignment="1">
      <alignment horizontal="center" wrapText="1"/>
    </xf>
    <xf numFmtId="0" fontId="33" fillId="0" borderId="13" xfId="0" applyFont="1" applyBorder="1" applyAlignment="1">
      <alignment wrapText="1"/>
    </xf>
    <xf numFmtId="0" fontId="11" fillId="2" borderId="34" xfId="0" applyFont="1" applyFill="1" applyBorder="1" applyAlignment="1">
      <alignment horizontal="left" vertical="top"/>
    </xf>
    <xf numFmtId="0" fontId="1" fillId="2" borderId="34" xfId="0" applyFont="1" applyFill="1" applyBorder="1" applyAlignment="1">
      <alignment horizontal="right" vertical="top"/>
    </xf>
    <xf numFmtId="0" fontId="11" fillId="3" borderId="34" xfId="0" applyFont="1" applyFill="1" applyBorder="1" applyAlignment="1">
      <alignment horizontal="left" vertical="top"/>
    </xf>
    <xf numFmtId="0" fontId="11" fillId="3" borderId="33" xfId="0" applyFont="1" applyFill="1" applyBorder="1" applyAlignment="1">
      <alignment horizontal="left" vertical="center" wrapText="1"/>
    </xf>
    <xf numFmtId="0" fontId="16" fillId="3" borderId="34" xfId="0" applyFont="1" applyFill="1" applyBorder="1" applyAlignment="1">
      <alignment horizontal="left" vertical="top"/>
    </xf>
    <xf numFmtId="0" fontId="11" fillId="0" borderId="12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center" vertical="center"/>
    </xf>
    <xf numFmtId="0" fontId="22" fillId="0" borderId="34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/>
    </xf>
    <xf numFmtId="0" fontId="12" fillId="2" borderId="34" xfId="0" applyFont="1" applyFill="1" applyBorder="1" applyAlignment="1">
      <alignment horizontal="center" vertical="top"/>
    </xf>
    <xf numFmtId="0" fontId="17" fillId="2" borderId="34" xfId="0" applyFont="1" applyFill="1" applyBorder="1" applyAlignment="1">
      <alignment horizontal="right" vertical="top"/>
    </xf>
    <xf numFmtId="0" fontId="16" fillId="3" borderId="65" xfId="0" applyFont="1" applyFill="1" applyBorder="1" applyAlignment="1">
      <alignment horizontal="left" vertical="top"/>
    </xf>
    <xf numFmtId="0" fontId="1" fillId="0" borderId="19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3" xfId="0" applyFont="1" applyFill="1" applyBorder="1" applyAlignment="1">
      <alignment horizontal="right" wrapText="1"/>
    </xf>
    <xf numFmtId="0" fontId="5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horizontal="left" wrapText="1"/>
    </xf>
    <xf numFmtId="0" fontId="33" fillId="0" borderId="24" xfId="0" applyFont="1" applyBorder="1" applyAlignment="1">
      <alignment wrapText="1"/>
    </xf>
    <xf numFmtId="0" fontId="1" fillId="0" borderId="46" xfId="0" applyFont="1" applyBorder="1" applyAlignment="1">
      <alignment horizontal="left" wrapText="1"/>
    </xf>
    <xf numFmtId="0" fontId="9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center" vertical="top"/>
    </xf>
    <xf numFmtId="0" fontId="14" fillId="6" borderId="18" xfId="0" applyFont="1" applyFill="1" applyBorder="1" applyAlignment="1">
      <alignment horizontal="center" vertical="center"/>
    </xf>
    <xf numFmtId="0" fontId="12" fillId="6" borderId="19" xfId="0" applyFont="1" applyFill="1" applyBorder="1" applyAlignment="1">
      <alignment horizontal="center" vertical="top" wrapText="1"/>
    </xf>
    <xf numFmtId="0" fontId="9" fillId="6" borderId="19" xfId="0" applyFont="1" applyFill="1" applyBorder="1" applyAlignment="1">
      <alignment horizontal="left" vertical="top" wrapText="1"/>
    </xf>
    <xf numFmtId="0" fontId="12" fillId="6" borderId="21" xfId="0" applyFont="1" applyFill="1" applyBorder="1" applyAlignment="1">
      <alignment horizontal="center" vertical="top"/>
    </xf>
    <xf numFmtId="0" fontId="3" fillId="0" borderId="46" xfId="0" applyFont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0" fillId="0" borderId="21" xfId="0" applyBorder="1"/>
    <xf numFmtId="0" fontId="9" fillId="0" borderId="61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/>
    </xf>
    <xf numFmtId="0" fontId="10" fillId="2" borderId="39" xfId="0" applyFont="1" applyFill="1" applyBorder="1" applyAlignment="1">
      <alignment horizontal="right" vertical="center"/>
    </xf>
    <xf numFmtId="0" fontId="12" fillId="2" borderId="39" xfId="0" applyFont="1" applyFill="1" applyBorder="1" applyAlignment="1">
      <alignment vertical="top" wrapText="1"/>
    </xf>
    <xf numFmtId="0" fontId="24" fillId="2" borderId="39" xfId="0" applyFont="1" applyFill="1" applyBorder="1" applyAlignment="1">
      <alignment horizontal="left" vertical="top" wrapText="1"/>
    </xf>
    <xf numFmtId="0" fontId="12" fillId="2" borderId="60" xfId="0" applyFont="1" applyFill="1" applyBorder="1" applyAlignment="1">
      <alignment horizontal="center" vertical="top"/>
    </xf>
    <xf numFmtId="0" fontId="24" fillId="0" borderId="6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top" wrapText="1"/>
    </xf>
    <xf numFmtId="0" fontId="24" fillId="0" borderId="19" xfId="0" applyFont="1" applyBorder="1" applyAlignment="1">
      <alignment horizontal="left" vertical="top" wrapText="1"/>
    </xf>
    <xf numFmtId="0" fontId="24" fillId="0" borderId="46" xfId="0" applyFont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9" fillId="2" borderId="6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11" fillId="0" borderId="14" xfId="0" applyFont="1" applyFill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top"/>
    </xf>
    <xf numFmtId="0" fontId="17" fillId="7" borderId="5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left" vertical="center" wrapText="1"/>
    </xf>
    <xf numFmtId="0" fontId="21" fillId="7" borderId="41" xfId="0" applyFont="1" applyFill="1" applyBorder="1" applyAlignment="1">
      <alignment horizontal="center" vertical="center"/>
    </xf>
    <xf numFmtId="0" fontId="19" fillId="2" borderId="68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4" fillId="7" borderId="45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top"/>
    </xf>
    <xf numFmtId="0" fontId="3" fillId="2" borderId="47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3" fillId="2" borderId="69" xfId="0" applyFont="1" applyFill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6" fontId="7" fillId="8" borderId="0" xfId="0" applyNumberFormat="1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horizontal="center" vertical="center"/>
    </xf>
    <xf numFmtId="0" fontId="19" fillId="5" borderId="1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3" xfId="0" applyFont="1" applyFill="1" applyBorder="1" applyAlignment="1">
      <alignment horizontal="right" wrapText="1"/>
    </xf>
    <xf numFmtId="0" fontId="16" fillId="3" borderId="0" xfId="0" applyFont="1" applyFill="1" applyAlignment="1">
      <alignment horizontal="center" vertical="top"/>
    </xf>
    <xf numFmtId="0" fontId="14" fillId="2" borderId="64" xfId="0" applyFont="1" applyFill="1" applyBorder="1" applyAlignment="1">
      <alignment horizontal="center" vertical="center"/>
    </xf>
    <xf numFmtId="0" fontId="33" fillId="0" borderId="53" xfId="0" applyFont="1" applyBorder="1" applyAlignment="1">
      <alignment wrapText="1"/>
    </xf>
    <xf numFmtId="0" fontId="9" fillId="0" borderId="26" xfId="0" applyFont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33" fillId="0" borderId="21" xfId="0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3" xfId="0" applyFont="1" applyFill="1" applyBorder="1" applyAlignment="1">
      <alignment horizontal="right" wrapText="1"/>
    </xf>
    <xf numFmtId="0" fontId="25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3" xfId="0" applyFont="1" applyFill="1" applyBorder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3" xfId="0" applyFont="1" applyFill="1" applyBorder="1" applyAlignment="1">
      <alignment horizontal="right" wrapText="1"/>
    </xf>
    <xf numFmtId="0" fontId="37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3" xfId="0" applyFont="1" applyFill="1" applyBorder="1" applyAlignment="1">
      <alignment horizontal="right" wrapText="1"/>
    </xf>
    <xf numFmtId="0" fontId="36" fillId="0" borderId="21" xfId="0" applyFont="1" applyBorder="1" applyAlignment="1">
      <alignment wrapText="1"/>
    </xf>
    <xf numFmtId="0" fontId="39" fillId="0" borderId="3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3" xfId="0" applyFont="1" applyFill="1" applyBorder="1" applyAlignment="1">
      <alignment horizontal="right" wrapText="1"/>
    </xf>
    <xf numFmtId="0" fontId="36" fillId="0" borderId="3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0" fillId="2" borderId="26" xfId="0" applyFont="1" applyFill="1" applyBorder="1" applyAlignment="1">
      <alignment horizontal="center" vertical="top" wrapText="1"/>
    </xf>
    <xf numFmtId="0" fontId="9" fillId="2" borderId="70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left" wrapText="1"/>
    </xf>
    <xf numFmtId="0" fontId="33" fillId="0" borderId="34" xfId="0" applyFont="1" applyBorder="1" applyAlignment="1">
      <alignment wrapText="1"/>
    </xf>
    <xf numFmtId="0" fontId="37" fillId="2" borderId="71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0" fontId="10" fillId="2" borderId="69" xfId="0" applyFont="1" applyFill="1" applyBorder="1" applyAlignment="1">
      <alignment horizontal="center" vertical="center"/>
    </xf>
    <xf numFmtId="0" fontId="10" fillId="2" borderId="67" xfId="0" applyFont="1" applyFill="1" applyBorder="1" applyAlignment="1">
      <alignment horizontal="center" vertical="center"/>
    </xf>
    <xf numFmtId="0" fontId="14" fillId="2" borderId="67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3" fillId="0" borderId="74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9" fillId="2" borderId="46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4" fillId="2" borderId="69" xfId="0" applyFont="1" applyFill="1" applyBorder="1" applyAlignment="1">
      <alignment horizontal="center" vertical="center"/>
    </xf>
    <xf numFmtId="0" fontId="1" fillId="0" borderId="74" xfId="0" applyFont="1" applyBorder="1" applyAlignment="1">
      <alignment horizontal="left" wrapText="1"/>
    </xf>
    <xf numFmtId="0" fontId="1" fillId="0" borderId="34" xfId="0" applyFont="1" applyFill="1" applyBorder="1" applyAlignment="1">
      <alignment horizontal="center" wrapText="1"/>
    </xf>
    <xf numFmtId="0" fontId="1" fillId="0" borderId="34" xfId="0" applyFont="1" applyBorder="1" applyAlignment="1">
      <alignment horizontal="left" wrapText="1"/>
    </xf>
    <xf numFmtId="0" fontId="33" fillId="0" borderId="46" xfId="0" applyFont="1" applyBorder="1" applyAlignment="1">
      <alignment wrapText="1"/>
    </xf>
    <xf numFmtId="0" fontId="9" fillId="0" borderId="46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0" borderId="70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/>
    </xf>
    <xf numFmtId="0" fontId="14" fillId="7" borderId="37" xfId="0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 wrapText="1"/>
    </xf>
    <xf numFmtId="0" fontId="21" fillId="2" borderId="44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17" fillId="7" borderId="26" xfId="0" applyFont="1" applyFill="1" applyBorder="1" applyAlignment="1">
      <alignment horizontal="center" vertical="center" wrapText="1"/>
    </xf>
    <xf numFmtId="0" fontId="17" fillId="7" borderId="59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/>
    </xf>
    <xf numFmtId="0" fontId="21" fillId="2" borderId="65" xfId="0" applyFont="1" applyFill="1" applyBorder="1" applyAlignment="1">
      <alignment horizontal="center" vertical="center"/>
    </xf>
    <xf numFmtId="0" fontId="21" fillId="2" borderId="73" xfId="0" applyFont="1" applyFill="1" applyBorder="1" applyAlignment="1">
      <alignment horizontal="center" vertical="center"/>
    </xf>
    <xf numFmtId="0" fontId="21" fillId="2" borderId="72" xfId="0" applyFont="1" applyFill="1" applyBorder="1" applyAlignment="1">
      <alignment horizontal="center" vertical="center"/>
    </xf>
    <xf numFmtId="0" fontId="21" fillId="2" borderId="76" xfId="0" applyFont="1" applyFill="1" applyBorder="1" applyAlignment="1">
      <alignment horizontal="center" vertical="center"/>
    </xf>
    <xf numFmtId="0" fontId="21" fillId="7" borderId="76" xfId="0" applyFont="1" applyFill="1" applyBorder="1" applyAlignment="1">
      <alignment horizontal="center" vertical="center"/>
    </xf>
    <xf numFmtId="0" fontId="36" fillId="2" borderId="46" xfId="0" applyFont="1" applyFill="1" applyBorder="1" applyAlignment="1">
      <alignment horizontal="left" vertical="center" wrapText="1"/>
    </xf>
    <xf numFmtId="0" fontId="24" fillId="2" borderId="46" xfId="0" applyFont="1" applyFill="1" applyBorder="1" applyAlignment="1">
      <alignment horizontal="left" vertical="center" wrapText="1"/>
    </xf>
    <xf numFmtId="0" fontId="24" fillId="2" borderId="69" xfId="0" applyFont="1" applyFill="1" applyBorder="1" applyAlignment="1">
      <alignment horizontal="left" vertical="center" wrapText="1"/>
    </xf>
    <xf numFmtId="0" fontId="24" fillId="2" borderId="67" xfId="0" applyFont="1" applyFill="1" applyBorder="1" applyAlignment="1">
      <alignment horizontal="left" vertical="center" wrapText="1"/>
    </xf>
    <xf numFmtId="0" fontId="24" fillId="2" borderId="48" xfId="0" applyFont="1" applyFill="1" applyBorder="1" applyAlignment="1">
      <alignment horizontal="left" vertical="center" wrapText="1"/>
    </xf>
    <xf numFmtId="0" fontId="36" fillId="2" borderId="67" xfId="0" applyFont="1" applyFill="1" applyBorder="1" applyAlignment="1">
      <alignment horizontal="left" vertical="center" wrapText="1"/>
    </xf>
    <xf numFmtId="0" fontId="24" fillId="2" borderId="49" xfId="0" applyFont="1" applyFill="1" applyBorder="1" applyAlignment="1">
      <alignment horizontal="left" vertical="center" wrapText="1"/>
    </xf>
    <xf numFmtId="0" fontId="24" fillId="7" borderId="49" xfId="0" applyFont="1" applyFill="1" applyBorder="1" applyAlignment="1">
      <alignment horizontal="left" vertical="center" wrapText="1"/>
    </xf>
    <xf numFmtId="0" fontId="14" fillId="2" borderId="26" xfId="0" applyFont="1" applyFill="1" applyBorder="1" applyAlignment="1">
      <alignment horizontal="center" vertical="center"/>
    </xf>
    <xf numFmtId="0" fontId="14" fillId="2" borderId="70" xfId="0" applyFont="1" applyFill="1" applyBorder="1" applyAlignment="1">
      <alignment horizontal="center" vertical="center"/>
    </xf>
    <xf numFmtId="0" fontId="21" fillId="2" borderId="77" xfId="0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/>
    </xf>
    <xf numFmtId="0" fontId="21" fillId="2" borderId="71" xfId="0" applyFont="1" applyFill="1" applyBorder="1" applyAlignment="1">
      <alignment horizontal="center" vertical="center"/>
    </xf>
    <xf numFmtId="0" fontId="21" fillId="2" borderId="61" xfId="0" applyFont="1" applyFill="1" applyBorder="1" applyAlignment="1">
      <alignment horizontal="center" vertical="center" wrapText="1"/>
    </xf>
    <xf numFmtId="0" fontId="24" fillId="2" borderId="60" xfId="0" applyFont="1" applyFill="1" applyBorder="1" applyAlignment="1">
      <alignment horizontal="left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left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left" vertical="top"/>
    </xf>
    <xf numFmtId="0" fontId="3" fillId="2" borderId="34" xfId="0" applyFont="1" applyFill="1" applyBorder="1" applyAlignment="1">
      <alignment horizontal="left" vertical="top"/>
    </xf>
    <xf numFmtId="0" fontId="16" fillId="2" borderId="34" xfId="0" applyFont="1" applyFill="1" applyBorder="1" applyAlignment="1">
      <alignment horizontal="left" vertical="top"/>
    </xf>
    <xf numFmtId="0" fontId="11" fillId="3" borderId="26" xfId="0" applyFont="1" applyFill="1" applyBorder="1" applyAlignment="1">
      <alignment horizontal="left" vertical="center" wrapText="1"/>
    </xf>
    <xf numFmtId="0" fontId="16" fillId="3" borderId="35" xfId="0" applyFont="1" applyFill="1" applyBorder="1" applyAlignment="1">
      <alignment horizontal="left" vertical="top"/>
    </xf>
    <xf numFmtId="0" fontId="11" fillId="3" borderId="27" xfId="0" applyFont="1" applyFill="1" applyBorder="1" applyAlignment="1">
      <alignment horizontal="left" vertical="center" wrapText="1"/>
    </xf>
    <xf numFmtId="0" fontId="21" fillId="2" borderId="73" xfId="0" applyFont="1" applyFill="1" applyBorder="1" applyAlignment="1">
      <alignment horizontal="center" vertical="top"/>
    </xf>
    <xf numFmtId="0" fontId="20" fillId="3" borderId="76" xfId="0" applyFont="1" applyFill="1" applyBorder="1" applyAlignment="1">
      <alignment horizontal="center" vertical="top"/>
    </xf>
    <xf numFmtId="0" fontId="20" fillId="3" borderId="34" xfId="0" applyFont="1" applyFill="1" applyBorder="1" applyAlignment="1">
      <alignment horizontal="center" vertical="top"/>
    </xf>
    <xf numFmtId="0" fontId="13" fillId="3" borderId="35" xfId="0" applyFont="1" applyFill="1" applyBorder="1" applyAlignment="1">
      <alignment horizontal="center" vertical="top"/>
    </xf>
    <xf numFmtId="0" fontId="4" fillId="2" borderId="47" xfId="0" applyFont="1" applyFill="1" applyBorder="1" applyAlignment="1">
      <alignment horizontal="left" vertical="top" wrapText="1"/>
    </xf>
    <xf numFmtId="0" fontId="6" fillId="3" borderId="49" xfId="0" applyFont="1" applyFill="1" applyBorder="1" applyAlignment="1">
      <alignment vertical="top"/>
    </xf>
    <xf numFmtId="0" fontId="16" fillId="3" borderId="51" xfId="0" applyFont="1" applyFill="1" applyBorder="1" applyAlignment="1">
      <alignment vertical="top"/>
    </xf>
    <xf numFmtId="0" fontId="13" fillId="3" borderId="46" xfId="0" applyFont="1" applyFill="1" applyBorder="1" applyAlignment="1">
      <alignment vertical="top"/>
    </xf>
    <xf numFmtId="0" fontId="11" fillId="3" borderId="46" xfId="0" applyFont="1" applyFill="1" applyBorder="1" applyAlignment="1">
      <alignment horizontal="left" vertical="top"/>
    </xf>
    <xf numFmtId="0" fontId="3" fillId="2" borderId="74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26" fillId="2" borderId="35" xfId="0" applyFont="1" applyFill="1" applyBorder="1" applyAlignment="1">
      <alignment horizontal="center" vertical="center"/>
    </xf>
    <xf numFmtId="0" fontId="26" fillId="2" borderId="65" xfId="0" applyFont="1" applyFill="1" applyBorder="1" applyAlignment="1">
      <alignment horizontal="center" vertical="center"/>
    </xf>
    <xf numFmtId="0" fontId="26" fillId="2" borderId="34" xfId="0" applyFont="1" applyFill="1" applyBorder="1" applyAlignment="1">
      <alignment horizontal="center" vertical="center"/>
    </xf>
    <xf numFmtId="0" fontId="26" fillId="7" borderId="35" xfId="0" applyFont="1" applyFill="1" applyBorder="1" applyAlignment="1">
      <alignment horizontal="center" vertical="center"/>
    </xf>
    <xf numFmtId="0" fontId="26" fillId="7" borderId="65" xfId="0" applyFont="1" applyFill="1" applyBorder="1" applyAlignment="1">
      <alignment horizontal="center" vertical="center"/>
    </xf>
    <xf numFmtId="0" fontId="24" fillId="2" borderId="75" xfId="0" applyFont="1" applyFill="1" applyBorder="1" applyAlignment="1">
      <alignment horizontal="left" vertical="center" wrapText="1"/>
    </xf>
    <xf numFmtId="0" fontId="24" fillId="7" borderId="46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7" borderId="27" xfId="0" applyFont="1" applyFill="1" applyBorder="1" applyAlignment="1">
      <alignment horizontal="center" vertical="center" wrapText="1"/>
    </xf>
    <xf numFmtId="0" fontId="17" fillId="7" borderId="37" xfId="0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/>
    </xf>
    <xf numFmtId="0" fontId="19" fillId="2" borderId="69" xfId="0" applyFont="1" applyFill="1" applyBorder="1" applyAlignment="1">
      <alignment horizontal="center" vertical="center"/>
    </xf>
    <xf numFmtId="0" fontId="19" fillId="2" borderId="75" xfId="0" applyFont="1" applyFill="1" applyBorder="1" applyAlignment="1">
      <alignment horizontal="center" vertical="center"/>
    </xf>
    <xf numFmtId="0" fontId="14" fillId="7" borderId="46" xfId="0" applyFont="1" applyFill="1" applyBorder="1" applyAlignment="1">
      <alignment horizontal="center" vertical="center"/>
    </xf>
    <xf numFmtId="0" fontId="14" fillId="7" borderId="69" xfId="0" applyFont="1" applyFill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top"/>
    </xf>
    <xf numFmtId="0" fontId="12" fillId="2" borderId="73" xfId="0" applyFont="1" applyFill="1" applyBorder="1" applyAlignment="1">
      <alignment horizontal="center" vertical="top"/>
    </xf>
    <xf numFmtId="0" fontId="24" fillId="2" borderId="67" xfId="0" applyFont="1" applyFill="1" applyBorder="1" applyAlignment="1">
      <alignment horizontal="left" vertical="top" wrapText="1"/>
    </xf>
    <xf numFmtId="0" fontId="24" fillId="2" borderId="46" xfId="0" applyFont="1" applyFill="1" applyBorder="1" applyAlignment="1">
      <alignment horizontal="left" vertical="top" wrapText="1"/>
    </xf>
    <xf numFmtId="0" fontId="12" fillId="0" borderId="27" xfId="0" applyFont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top" wrapText="1"/>
    </xf>
    <xf numFmtId="0" fontId="10" fillId="2" borderId="46" xfId="0" applyFont="1" applyFill="1" applyBorder="1" applyAlignment="1">
      <alignment horizontal="right" vertical="center"/>
    </xf>
    <xf numFmtId="0" fontId="9" fillId="0" borderId="27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top" wrapText="1"/>
    </xf>
    <xf numFmtId="0" fontId="12" fillId="2" borderId="26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top"/>
    </xf>
    <xf numFmtId="0" fontId="7" fillId="2" borderId="33" xfId="0" applyFont="1" applyFill="1" applyBorder="1" applyAlignment="1">
      <alignment horizontal="center" vertical="center" wrapText="1"/>
    </xf>
    <xf numFmtId="16" fontId="11" fillId="2" borderId="0" xfId="0" applyNumberFormat="1" applyFont="1" applyFill="1" applyAlignment="1">
      <alignment horizontal="left"/>
    </xf>
    <xf numFmtId="16" fontId="15" fillId="7" borderId="0" xfId="0" applyNumberFormat="1" applyFont="1" applyFill="1" applyAlignment="1">
      <alignment horizontal="left"/>
    </xf>
    <xf numFmtId="16" fontId="24" fillId="7" borderId="0" xfId="0" applyNumberFormat="1" applyFont="1" applyFill="1" applyAlignment="1">
      <alignment horizontal="right"/>
    </xf>
    <xf numFmtId="14" fontId="24" fillId="7" borderId="0" xfId="0" applyNumberFormat="1" applyFont="1" applyFill="1"/>
    <xf numFmtId="0" fontId="40" fillId="7" borderId="0" xfId="0" applyFont="1" applyFill="1"/>
    <xf numFmtId="16" fontId="24" fillId="7" borderId="0" xfId="0" applyNumberFormat="1" applyFont="1" applyFill="1"/>
    <xf numFmtId="0" fontId="24" fillId="0" borderId="77" xfId="0" applyFont="1" applyBorder="1" applyAlignment="1">
      <alignment horizontal="left" vertical="center"/>
    </xf>
    <xf numFmtId="16" fontId="13" fillId="7" borderId="0" xfId="0" applyNumberFormat="1" applyFont="1" applyFill="1" applyAlignment="1">
      <alignment horizontal="left"/>
    </xf>
    <xf numFmtId="0" fontId="24" fillId="2" borderId="13" xfId="0" applyFont="1" applyFill="1" applyBorder="1" applyAlignment="1">
      <alignment horizontal="center" vertical="center"/>
    </xf>
    <xf numFmtId="0" fontId="10" fillId="2" borderId="7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0" fontId="33" fillId="0" borderId="40" xfId="0" applyFont="1" applyBorder="1" applyAlignment="1">
      <alignment horizontal="left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26" fillId="2" borderId="46" xfId="0" applyFont="1" applyFill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top"/>
    </xf>
    <xf numFmtId="0" fontId="2" fillId="0" borderId="26" xfId="0" applyFont="1" applyBorder="1" applyAlignment="1">
      <alignment vertical="top" wrapText="1"/>
    </xf>
    <xf numFmtId="0" fontId="15" fillId="2" borderId="26" xfId="0" applyFont="1" applyFill="1" applyBorder="1" applyAlignment="1">
      <alignment horizontal="left" vertical="top" wrapText="1"/>
    </xf>
    <xf numFmtId="0" fontId="21" fillId="2" borderId="46" xfId="0" applyFont="1" applyFill="1" applyBorder="1" applyAlignment="1">
      <alignment horizontal="center" vertical="top"/>
    </xf>
    <xf numFmtId="0" fontId="37" fillId="0" borderId="75" xfId="0" applyFont="1" applyBorder="1" applyAlignment="1">
      <alignment wrapText="1"/>
    </xf>
    <xf numFmtId="0" fontId="11" fillId="2" borderId="0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vertical="top"/>
    </xf>
    <xf numFmtId="0" fontId="16" fillId="2" borderId="65" xfId="0" applyFont="1" applyFill="1" applyBorder="1" applyAlignment="1">
      <alignment horizontal="left" vertical="top"/>
    </xf>
    <xf numFmtId="0" fontId="16" fillId="2" borderId="0" xfId="0" applyFont="1" applyFill="1" applyAlignment="1">
      <alignment horizontal="left" vertical="top"/>
    </xf>
    <xf numFmtId="0" fontId="7" fillId="2" borderId="0" xfId="0" applyFont="1" applyFill="1" applyBorder="1" applyAlignment="1">
      <alignment vertical="top" wrapText="1"/>
    </xf>
    <xf numFmtId="0" fontId="11" fillId="2" borderId="26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20" fillId="2" borderId="27" xfId="0" applyFont="1" applyFill="1" applyBorder="1" applyAlignment="1">
      <alignment vertical="top"/>
    </xf>
    <xf numFmtId="0" fontId="3" fillId="0" borderId="49" xfId="0" applyFont="1" applyBorder="1" applyAlignment="1">
      <alignment horizontal="center" vertical="center" wrapText="1"/>
    </xf>
    <xf numFmtId="0" fontId="20" fillId="2" borderId="46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0" fontId="21" fillId="2" borderId="74" xfId="0" applyFont="1" applyFill="1" applyBorder="1" applyAlignment="1">
      <alignment horizontal="center" vertical="top"/>
    </xf>
    <xf numFmtId="0" fontId="6" fillId="3" borderId="26" xfId="0" applyFont="1" applyFill="1" applyBorder="1" applyAlignment="1">
      <alignment vertical="top"/>
    </xf>
    <xf numFmtId="0" fontId="20" fillId="3" borderId="46" xfId="0" applyFont="1" applyFill="1" applyBorder="1" applyAlignment="1">
      <alignment horizontal="center" vertical="top"/>
    </xf>
    <xf numFmtId="0" fontId="3" fillId="0" borderId="33" xfId="0" applyFont="1" applyBorder="1"/>
    <xf numFmtId="0" fontId="16" fillId="2" borderId="77" xfId="0" applyFont="1" applyFill="1" applyBorder="1" applyAlignment="1">
      <alignment horizontal="center" vertical="top"/>
    </xf>
    <xf numFmtId="0" fontId="3" fillId="0" borderId="46" xfId="0" applyFont="1" applyBorder="1" applyAlignment="1">
      <alignment horizontal="left" vertical="top"/>
    </xf>
    <xf numFmtId="0" fontId="3" fillId="0" borderId="74" xfId="0" applyFont="1" applyBorder="1" applyAlignment="1">
      <alignment horizontal="left" vertical="top"/>
    </xf>
    <xf numFmtId="0" fontId="36" fillId="0" borderId="4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top"/>
    </xf>
    <xf numFmtId="0" fontId="17" fillId="2" borderId="46" xfId="0" applyFont="1" applyFill="1" applyBorder="1" applyAlignment="1">
      <alignment horizontal="right" vertical="top"/>
    </xf>
    <xf numFmtId="0" fontId="9" fillId="0" borderId="35" xfId="0" applyFont="1" applyBorder="1" applyAlignment="1">
      <alignment horizontal="left" vertical="center" wrapText="1"/>
    </xf>
    <xf numFmtId="0" fontId="24" fillId="0" borderId="45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center" vertical="center"/>
    </xf>
    <xf numFmtId="0" fontId="24" fillId="0" borderId="65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top"/>
    </xf>
    <xf numFmtId="0" fontId="9" fillId="0" borderId="27" xfId="0" applyFont="1" applyBorder="1" applyAlignment="1">
      <alignment horizontal="center" vertical="center" wrapText="1"/>
    </xf>
    <xf numFmtId="0" fontId="3" fillId="7" borderId="40" xfId="0" applyFont="1" applyFill="1" applyBorder="1" applyAlignment="1">
      <alignment horizontal="center" vertical="top"/>
    </xf>
    <xf numFmtId="0" fontId="4" fillId="7" borderId="40" xfId="0" applyFont="1" applyFill="1" applyBorder="1" applyAlignment="1">
      <alignment horizontal="left" vertical="top" wrapText="1"/>
    </xf>
    <xf numFmtId="0" fontId="4" fillId="7" borderId="54" xfId="0" applyFont="1" applyFill="1" applyBorder="1" applyAlignment="1">
      <alignment horizontal="left" vertical="top" wrapText="1"/>
    </xf>
    <xf numFmtId="0" fontId="10" fillId="7" borderId="0" xfId="0" applyFont="1" applyFill="1" applyBorder="1" applyAlignment="1">
      <alignment horizontal="center" vertical="top"/>
    </xf>
    <xf numFmtId="0" fontId="3" fillId="0" borderId="2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left" vertical="center" wrapText="1"/>
    </xf>
    <xf numFmtId="0" fontId="12" fillId="2" borderId="46" xfId="0" applyFont="1" applyFill="1" applyBorder="1" applyAlignment="1">
      <alignment horizontal="center" vertical="center"/>
    </xf>
    <xf numFmtId="0" fontId="18" fillId="2" borderId="46" xfId="0" applyFont="1" applyFill="1" applyBorder="1" applyAlignment="1">
      <alignment horizontal="center" vertical="top"/>
    </xf>
    <xf numFmtId="0" fontId="3" fillId="0" borderId="74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right" wrapText="1"/>
    </xf>
    <xf numFmtId="0" fontId="16" fillId="5" borderId="35" xfId="0" applyFont="1" applyFill="1" applyBorder="1" applyAlignment="1">
      <alignment horizontal="right" wrapText="1"/>
    </xf>
    <xf numFmtId="0" fontId="16" fillId="5" borderId="46" xfId="0" applyFont="1" applyFill="1" applyBorder="1" applyAlignment="1">
      <alignment horizontal="center"/>
    </xf>
    <xf numFmtId="0" fontId="0" fillId="5" borderId="26" xfId="0" applyFill="1" applyBorder="1"/>
    <xf numFmtId="0" fontId="0" fillId="5" borderId="35" xfId="0" applyFill="1" applyBorder="1"/>
    <xf numFmtId="0" fontId="16" fillId="5" borderId="46" xfId="0" applyFont="1" applyFill="1" applyBorder="1" applyAlignment="1">
      <alignment horizontal="center" wrapText="1"/>
    </xf>
    <xf numFmtId="0" fontId="16" fillId="5" borderId="26" xfId="0" applyFont="1" applyFill="1" applyBorder="1" applyAlignment="1">
      <alignment horizontal="left" wrapText="1"/>
    </xf>
    <xf numFmtId="0" fontId="16" fillId="5" borderId="35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/>
    </xf>
    <xf numFmtId="0" fontId="11" fillId="3" borderId="26" xfId="0" applyFont="1" applyFill="1" applyBorder="1" applyAlignment="1">
      <alignment horizontal="left" vertical="center" wrapText="1"/>
    </xf>
    <xf numFmtId="0" fontId="11" fillId="3" borderId="2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14" fillId="5" borderId="67" xfId="0" applyFont="1" applyFill="1" applyBorder="1" applyAlignment="1">
      <alignment horizontal="center" vertical="center"/>
    </xf>
    <xf numFmtId="0" fontId="14" fillId="5" borderId="51" xfId="0" applyFont="1" applyFill="1" applyBorder="1" applyAlignment="1">
      <alignment horizontal="center" vertical="center"/>
    </xf>
    <xf numFmtId="0" fontId="1" fillId="0" borderId="77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3" fillId="0" borderId="74" xfId="0" applyFont="1" applyBorder="1" applyAlignment="1">
      <alignment horizontal="left" vertical="center" wrapText="1"/>
    </xf>
    <xf numFmtId="0" fontId="33" fillId="0" borderId="47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1" fillId="0" borderId="67" xfId="0" applyFont="1" applyBorder="1" applyAlignment="1">
      <alignment horizontal="justify" vertical="center"/>
    </xf>
    <xf numFmtId="0" fontId="1" fillId="0" borderId="5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74" xfId="0" applyFont="1" applyBorder="1"/>
    <xf numFmtId="0" fontId="1" fillId="2" borderId="36" xfId="0" applyFont="1" applyFill="1" applyBorder="1" applyAlignment="1">
      <alignment horizontal="center" vertical="center" wrapText="1"/>
    </xf>
    <xf numFmtId="0" fontId="1" fillId="0" borderId="67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top" wrapText="1"/>
    </xf>
    <xf numFmtId="0" fontId="10" fillId="4" borderId="74" xfId="0" applyFont="1" applyFill="1" applyBorder="1" applyAlignment="1">
      <alignment horizontal="center" vertical="center"/>
    </xf>
    <xf numFmtId="0" fontId="10" fillId="4" borderId="4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top" wrapText="1"/>
    </xf>
    <xf numFmtId="0" fontId="14" fillId="4" borderId="7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top" wrapText="1"/>
    </xf>
    <xf numFmtId="0" fontId="9" fillId="10" borderId="46" xfId="0" applyFont="1" applyFill="1" applyBorder="1" applyAlignment="1">
      <alignment horizontal="center" vertical="center"/>
    </xf>
    <xf numFmtId="0" fontId="9" fillId="2" borderId="75" xfId="0" applyFont="1" applyFill="1" applyBorder="1" applyAlignment="1">
      <alignment horizontal="center" vertical="center"/>
    </xf>
    <xf numFmtId="0" fontId="9" fillId="4" borderId="7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wrapText="1"/>
    </xf>
    <xf numFmtId="0" fontId="29" fillId="0" borderId="50" xfId="0" applyFont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top" wrapText="1"/>
    </xf>
    <xf numFmtId="0" fontId="1" fillId="0" borderId="27" xfId="0" applyFont="1" applyBorder="1"/>
    <xf numFmtId="0" fontId="1" fillId="0" borderId="46" xfId="0" applyFont="1" applyBorder="1" applyAlignment="1">
      <alignment horizontal="center" vertical="center"/>
    </xf>
    <xf numFmtId="0" fontId="1" fillId="0" borderId="35" xfId="0" applyFont="1" applyBorder="1"/>
    <xf numFmtId="0" fontId="6" fillId="3" borderId="46" xfId="0" applyFont="1" applyFill="1" applyBorder="1" applyAlignment="1">
      <alignment vertical="top"/>
    </xf>
    <xf numFmtId="0" fontId="20" fillId="3" borderId="69" xfId="0" applyFont="1" applyFill="1" applyBorder="1" applyAlignment="1">
      <alignment horizontal="center" vertical="top"/>
    </xf>
    <xf numFmtId="0" fontId="1" fillId="0" borderId="70" xfId="0" applyFont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24" fillId="2" borderId="46" xfId="0" applyFont="1" applyFill="1" applyBorder="1" applyAlignment="1">
      <alignment horizontal="center" vertical="center" wrapText="1"/>
    </xf>
    <xf numFmtId="0" fontId="24" fillId="2" borderId="69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/>
    </xf>
    <xf numFmtId="0" fontId="11" fillId="2" borderId="74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/>
    </xf>
    <xf numFmtId="0" fontId="38" fillId="2" borderId="46" xfId="0" applyFont="1" applyFill="1" applyBorder="1" applyAlignment="1">
      <alignment horizontal="center" vertical="center"/>
    </xf>
    <xf numFmtId="0" fontId="1" fillId="2" borderId="75" xfId="0" applyFont="1" applyFill="1" applyBorder="1" applyAlignment="1">
      <alignment horizontal="center" vertical="center"/>
    </xf>
    <xf numFmtId="0" fontId="38" fillId="2" borderId="75" xfId="0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73" xfId="0" applyFont="1" applyBorder="1" applyAlignment="1">
      <alignment horizontal="center" vertical="center"/>
    </xf>
    <xf numFmtId="16" fontId="16" fillId="7" borderId="0" xfId="0" applyNumberFormat="1" applyFont="1" applyFill="1" applyAlignment="1">
      <alignment horizontal="left"/>
    </xf>
    <xf numFmtId="0" fontId="43" fillId="4" borderId="0" xfId="0" applyFont="1" applyFill="1"/>
    <xf numFmtId="0" fontId="15" fillId="4" borderId="0" xfId="0" applyFont="1" applyFill="1"/>
    <xf numFmtId="0" fontId="13" fillId="2" borderId="0" xfId="0" applyFont="1" applyFill="1" applyBorder="1" applyAlignment="1">
      <alignment vertical="top" wrapText="1"/>
    </xf>
    <xf numFmtId="0" fontId="24" fillId="0" borderId="26" xfId="0" applyFont="1" applyBorder="1" applyAlignment="1">
      <alignment horizontal="center" vertical="center"/>
    </xf>
    <xf numFmtId="0" fontId="14" fillId="7" borderId="44" xfId="0" applyFont="1" applyFill="1" applyBorder="1" applyAlignment="1">
      <alignment horizontal="center" vertical="center"/>
    </xf>
    <xf numFmtId="0" fontId="17" fillId="7" borderId="44" xfId="0" applyFont="1" applyFill="1" applyBorder="1" applyAlignment="1">
      <alignment horizontal="center" vertical="center" wrapText="1"/>
    </xf>
    <xf numFmtId="0" fontId="24" fillId="7" borderId="44" xfId="0" applyFont="1" applyFill="1" applyBorder="1" applyAlignment="1">
      <alignment horizontal="left" vertical="center" wrapText="1"/>
    </xf>
    <xf numFmtId="0" fontId="21" fillId="7" borderId="65" xfId="0" applyFont="1" applyFill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/>
    </xf>
    <xf numFmtId="0" fontId="1" fillId="0" borderId="73" xfId="0" applyFont="1" applyBorder="1" applyAlignment="1">
      <alignment horizontal="left" vertical="top" wrapText="1"/>
    </xf>
    <xf numFmtId="0" fontId="1" fillId="2" borderId="31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top"/>
    </xf>
    <xf numFmtId="0" fontId="13" fillId="5" borderId="10" xfId="0" applyFont="1" applyFill="1" applyBorder="1" applyAlignment="1">
      <alignment horizontal="center" vertical="top"/>
    </xf>
    <xf numFmtId="0" fontId="12" fillId="12" borderId="6" xfId="0" applyFont="1" applyFill="1" applyBorder="1" applyAlignment="1">
      <alignment horizontal="center" vertical="top"/>
    </xf>
    <xf numFmtId="0" fontId="12" fillId="12" borderId="1" xfId="0" applyFont="1" applyFill="1" applyBorder="1" applyAlignment="1">
      <alignment horizontal="center" vertical="top"/>
    </xf>
    <xf numFmtId="0" fontId="1" fillId="12" borderId="1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2" fillId="12" borderId="12" xfId="0" applyFont="1" applyFill="1" applyBorder="1" applyAlignment="1">
      <alignment horizontal="center" vertical="top"/>
    </xf>
    <xf numFmtId="0" fontId="12" fillId="12" borderId="23" xfId="0" applyFont="1" applyFill="1" applyBorder="1" applyAlignment="1">
      <alignment horizontal="center" vertical="top"/>
    </xf>
    <xf numFmtId="0" fontId="1" fillId="12" borderId="10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top"/>
    </xf>
    <xf numFmtId="0" fontId="12" fillId="4" borderId="38" xfId="0" applyFont="1" applyFill="1" applyBorder="1" applyAlignment="1">
      <alignment horizontal="center" vertical="top"/>
    </xf>
    <xf numFmtId="0" fontId="45" fillId="4" borderId="23" xfId="0" applyFont="1" applyFill="1" applyBorder="1" applyAlignment="1">
      <alignment horizontal="center" vertical="top"/>
    </xf>
    <xf numFmtId="0" fontId="45" fillId="4" borderId="14" xfId="0" applyFont="1" applyFill="1" applyBorder="1" applyAlignment="1">
      <alignment horizontal="center" vertical="top"/>
    </xf>
    <xf numFmtId="0" fontId="45" fillId="4" borderId="15" xfId="0" applyFont="1" applyFill="1" applyBorder="1" applyAlignment="1">
      <alignment horizontal="center" vertical="top"/>
    </xf>
    <xf numFmtId="0" fontId="12" fillId="5" borderId="9" xfId="0" applyFont="1" applyFill="1" applyBorder="1" applyAlignment="1">
      <alignment horizontal="center" vertical="top"/>
    </xf>
    <xf numFmtId="0" fontId="13" fillId="5" borderId="23" xfId="0" applyFont="1" applyFill="1" applyBorder="1" applyAlignment="1">
      <alignment horizontal="center" vertical="top"/>
    </xf>
    <xf numFmtId="0" fontId="24" fillId="0" borderId="35" xfId="0" applyFont="1" applyBorder="1" applyAlignment="1">
      <alignment horizontal="center" vertical="center"/>
    </xf>
    <xf numFmtId="0" fontId="24" fillId="0" borderId="35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1" fillId="0" borderId="46" xfId="0" applyFont="1" applyBorder="1" applyAlignment="1">
      <alignment horizontal="left" vertical="center"/>
    </xf>
    <xf numFmtId="0" fontId="1" fillId="2" borderId="70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38" fillId="2" borderId="26" xfId="0" applyFont="1" applyFill="1" applyBorder="1" applyAlignment="1">
      <alignment horizontal="center" vertical="center"/>
    </xf>
    <xf numFmtId="0" fontId="1" fillId="0" borderId="74" xfId="0" applyFont="1" applyBorder="1" applyAlignment="1">
      <alignment horizontal="left" vertical="center"/>
    </xf>
    <xf numFmtId="0" fontId="38" fillId="2" borderId="70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38" fillId="2" borderId="69" xfId="0" applyFont="1" applyFill="1" applyBorder="1" applyAlignment="1">
      <alignment horizontal="center" vertical="center"/>
    </xf>
    <xf numFmtId="0" fontId="11" fillId="2" borderId="69" xfId="0" applyFont="1" applyFill="1" applyBorder="1" applyAlignment="1">
      <alignment horizontal="center" vertical="center"/>
    </xf>
    <xf numFmtId="0" fontId="1" fillId="2" borderId="6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11" fillId="2" borderId="67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38" fillId="2" borderId="67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38" fillId="7" borderId="37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right" vertical="center"/>
    </xf>
    <xf numFmtId="0" fontId="11" fillId="0" borderId="46" xfId="0" applyFont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/>
    </xf>
    <xf numFmtId="0" fontId="24" fillId="2" borderId="26" xfId="0" applyFont="1" applyFill="1" applyBorder="1" applyAlignment="1">
      <alignment horizontal="center" vertical="center" wrapText="1"/>
    </xf>
    <xf numFmtId="0" fontId="24" fillId="2" borderId="46" xfId="0" applyFont="1" applyFill="1" applyBorder="1" applyAlignment="1">
      <alignment horizontal="center" vertical="center"/>
    </xf>
    <xf numFmtId="0" fontId="24" fillId="2" borderId="54" xfId="0" applyFont="1" applyFill="1" applyBorder="1" applyAlignment="1">
      <alignment horizontal="center" vertical="center" wrapText="1"/>
    </xf>
    <xf numFmtId="0" fontId="24" fillId="2" borderId="75" xfId="0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2" borderId="67" xfId="0" applyFont="1" applyFill="1" applyBorder="1" applyAlignment="1">
      <alignment horizontal="center" vertical="center"/>
    </xf>
    <xf numFmtId="0" fontId="40" fillId="0" borderId="50" xfId="0" applyFont="1" applyBorder="1" applyAlignment="1">
      <alignment horizontal="center" vertical="center"/>
    </xf>
    <xf numFmtId="0" fontId="24" fillId="2" borderId="51" xfId="0" applyFont="1" applyFill="1" applyBorder="1" applyAlignment="1">
      <alignment horizontal="center" vertical="center"/>
    </xf>
    <xf numFmtId="0" fontId="24" fillId="2" borderId="74" xfId="0" applyFont="1" applyFill="1" applyBorder="1" applyAlignment="1">
      <alignment horizontal="center" vertical="center"/>
    </xf>
    <xf numFmtId="0" fontId="44" fillId="2" borderId="46" xfId="0" applyFont="1" applyFill="1" applyBorder="1" applyAlignment="1">
      <alignment horizontal="center" vertical="center"/>
    </xf>
    <xf numFmtId="0" fontId="24" fillId="2" borderId="27" xfId="0" applyFont="1" applyFill="1" applyBorder="1" applyAlignment="1">
      <alignment horizontal="center" vertical="center" wrapText="1"/>
    </xf>
    <xf numFmtId="0" fontId="44" fillId="2" borderId="69" xfId="0" applyFont="1" applyFill="1" applyBorder="1" applyAlignment="1">
      <alignment horizontal="center" vertical="center"/>
    </xf>
    <xf numFmtId="0" fontId="24" fillId="2" borderId="44" xfId="0" applyFont="1" applyFill="1" applyBorder="1" applyAlignment="1">
      <alignment horizontal="center" vertical="center" wrapText="1"/>
    </xf>
    <xf numFmtId="0" fontId="24" fillId="2" borderId="69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44" fillId="2" borderId="75" xfId="0" applyFont="1" applyFill="1" applyBorder="1" applyAlignment="1">
      <alignment horizontal="center" vertical="center"/>
    </xf>
    <xf numFmtId="0" fontId="24" fillId="0" borderId="69" xfId="0" applyFont="1" applyBorder="1" applyAlignment="1">
      <alignment horizontal="center" vertical="center"/>
    </xf>
    <xf numFmtId="0" fontId="44" fillId="7" borderId="46" xfId="0" applyFont="1" applyFill="1" applyBorder="1" applyAlignment="1">
      <alignment horizontal="center" vertical="center"/>
    </xf>
    <xf numFmtId="0" fontId="24" fillId="7" borderId="27" xfId="0" applyFont="1" applyFill="1" applyBorder="1" applyAlignment="1">
      <alignment horizontal="center" vertical="center" wrapText="1"/>
    </xf>
    <xf numFmtId="0" fontId="44" fillId="7" borderId="69" xfId="0" applyFont="1" applyFill="1" applyBorder="1" applyAlignment="1">
      <alignment horizontal="center" vertical="center"/>
    </xf>
    <xf numFmtId="0" fontId="24" fillId="7" borderId="37" xfId="0" applyFont="1" applyFill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left" vertical="center" wrapText="1"/>
    </xf>
    <xf numFmtId="0" fontId="12" fillId="2" borderId="69" xfId="0" applyFont="1" applyFill="1" applyBorder="1" applyAlignment="1">
      <alignment horizontal="left" vertical="center" wrapText="1"/>
    </xf>
    <xf numFmtId="0" fontId="12" fillId="2" borderId="75" xfId="0" applyFont="1" applyFill="1" applyBorder="1" applyAlignment="1">
      <alignment horizontal="left" vertical="center" wrapText="1"/>
    </xf>
    <xf numFmtId="0" fontId="12" fillId="7" borderId="46" xfId="0" applyFont="1" applyFill="1" applyBorder="1" applyAlignment="1">
      <alignment horizontal="left" vertical="center" wrapText="1"/>
    </xf>
    <xf numFmtId="0" fontId="12" fillId="7" borderId="49" xfId="0" applyFont="1" applyFill="1" applyBorder="1" applyAlignment="1">
      <alignment horizontal="left" vertical="center" wrapText="1"/>
    </xf>
    <xf numFmtId="0" fontId="13" fillId="2" borderId="26" xfId="0" applyFont="1" applyFill="1" applyBorder="1" applyAlignment="1">
      <alignment horizontal="left" vertical="top" wrapText="1"/>
    </xf>
    <xf numFmtId="0" fontId="12" fillId="2" borderId="60" xfId="0" applyFont="1" applyFill="1" applyBorder="1" applyAlignment="1">
      <alignment horizontal="left" vertical="center" wrapText="1"/>
    </xf>
    <xf numFmtId="0" fontId="12" fillId="2" borderId="21" xfId="0" applyFont="1" applyFill="1" applyBorder="1" applyAlignment="1">
      <alignment horizontal="left" vertical="center" wrapText="1"/>
    </xf>
    <xf numFmtId="0" fontId="18" fillId="2" borderId="46" xfId="0" applyFont="1" applyFill="1" applyBorder="1" applyAlignment="1">
      <alignment horizontal="left" vertical="center" wrapText="1"/>
    </xf>
    <xf numFmtId="0" fontId="12" fillId="2" borderId="67" xfId="0" applyFont="1" applyFill="1" applyBorder="1" applyAlignment="1">
      <alignment horizontal="left" vertical="center" wrapText="1"/>
    </xf>
    <xf numFmtId="0" fontId="12" fillId="2" borderId="48" xfId="0" applyFont="1" applyFill="1" applyBorder="1" applyAlignment="1">
      <alignment horizontal="left" vertical="center" wrapText="1"/>
    </xf>
    <xf numFmtId="0" fontId="18" fillId="2" borderId="67" xfId="0" applyFont="1" applyFill="1" applyBorder="1" applyAlignment="1">
      <alignment horizontal="left" vertical="center" wrapText="1"/>
    </xf>
    <xf numFmtId="0" fontId="12" fillId="2" borderId="49" xfId="0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top"/>
    </xf>
    <xf numFmtId="0" fontId="17" fillId="2" borderId="73" xfId="0" applyFont="1" applyFill="1" applyBorder="1" applyAlignment="1">
      <alignment horizontal="center" vertical="top"/>
    </xf>
    <xf numFmtId="0" fontId="17" fillId="2" borderId="46" xfId="0" applyFont="1" applyFill="1" applyBorder="1" applyAlignment="1">
      <alignment horizontal="center" vertical="center"/>
    </xf>
    <xf numFmtId="0" fontId="46" fillId="2" borderId="46" xfId="0" applyFont="1" applyFill="1" applyBorder="1" applyAlignment="1">
      <alignment horizontal="center" vertical="top"/>
    </xf>
    <xf numFmtId="0" fontId="30" fillId="2" borderId="77" xfId="0" applyFont="1" applyFill="1" applyBorder="1" applyAlignment="1">
      <alignment horizontal="center" vertical="center"/>
    </xf>
    <xf numFmtId="0" fontId="30" fillId="2" borderId="27" xfId="0" applyFont="1" applyFill="1" applyBorder="1" applyAlignment="1">
      <alignment horizontal="center" vertical="center"/>
    </xf>
    <xf numFmtId="0" fontId="30" fillId="2" borderId="71" xfId="0" applyFont="1" applyFill="1" applyBorder="1" applyAlignment="1">
      <alignment horizontal="center" vertical="center"/>
    </xf>
    <xf numFmtId="0" fontId="30" fillId="2" borderId="35" xfId="0" applyFont="1" applyFill="1" applyBorder="1" applyAlignment="1">
      <alignment horizontal="center" vertical="center"/>
    </xf>
    <xf numFmtId="0" fontId="30" fillId="2" borderId="65" xfId="0" applyFont="1" applyFill="1" applyBorder="1" applyAlignment="1">
      <alignment horizontal="center" vertical="center"/>
    </xf>
    <xf numFmtId="0" fontId="30" fillId="2" borderId="73" xfId="0" applyFont="1" applyFill="1" applyBorder="1" applyAlignment="1">
      <alignment horizontal="center" vertical="center"/>
    </xf>
    <xf numFmtId="0" fontId="30" fillId="2" borderId="72" xfId="0" applyFont="1" applyFill="1" applyBorder="1" applyAlignment="1">
      <alignment horizontal="center" vertical="center"/>
    </xf>
    <xf numFmtId="0" fontId="30" fillId="2" borderId="76" xfId="0" applyFont="1" applyFill="1" applyBorder="1" applyAlignment="1">
      <alignment horizontal="center" vertical="center"/>
    </xf>
    <xf numFmtId="0" fontId="30" fillId="7" borderId="76" xfId="0" applyFont="1" applyFill="1" applyBorder="1" applyAlignment="1">
      <alignment horizontal="center" vertical="center"/>
    </xf>
    <xf numFmtId="0" fontId="30" fillId="7" borderId="65" xfId="0" applyFont="1" applyFill="1" applyBorder="1" applyAlignment="1">
      <alignment horizontal="center" vertical="center"/>
    </xf>
    <xf numFmtId="0" fontId="47" fillId="2" borderId="21" xfId="0" applyFont="1" applyFill="1" applyBorder="1" applyAlignment="1">
      <alignment horizontal="center" vertical="top"/>
    </xf>
    <xf numFmtId="0" fontId="30" fillId="2" borderId="73" xfId="0" applyFont="1" applyFill="1" applyBorder="1" applyAlignment="1">
      <alignment horizontal="center" vertical="top"/>
    </xf>
    <xf numFmtId="0" fontId="41" fillId="3" borderId="76" xfId="0" applyFont="1" applyFill="1" applyBorder="1" applyAlignment="1">
      <alignment horizontal="center" vertical="top"/>
    </xf>
    <xf numFmtId="0" fontId="41" fillId="3" borderId="34" xfId="0" applyFont="1" applyFill="1" applyBorder="1" applyAlignment="1">
      <alignment horizontal="center" vertical="top"/>
    </xf>
    <xf numFmtId="0" fontId="41" fillId="3" borderId="35" xfId="0" applyFont="1" applyFill="1" applyBorder="1" applyAlignment="1">
      <alignment horizontal="center" vertical="top"/>
    </xf>
    <xf numFmtId="0" fontId="30" fillId="2" borderId="34" xfId="0" applyFont="1" applyFill="1" applyBorder="1" applyAlignment="1">
      <alignment horizontal="left" vertical="top"/>
    </xf>
    <xf numFmtId="0" fontId="48" fillId="2" borderId="35" xfId="0" applyFont="1" applyFill="1" applyBorder="1" applyAlignment="1">
      <alignment horizontal="center" vertical="center"/>
    </xf>
    <xf numFmtId="0" fontId="48" fillId="2" borderId="65" xfId="0" applyFont="1" applyFill="1" applyBorder="1" applyAlignment="1">
      <alignment horizontal="center" vertical="center"/>
    </xf>
    <xf numFmtId="0" fontId="48" fillId="2" borderId="34" xfId="0" applyFont="1" applyFill="1" applyBorder="1" applyAlignment="1">
      <alignment horizontal="center" vertical="center"/>
    </xf>
    <xf numFmtId="0" fontId="48" fillId="2" borderId="46" xfId="0" applyFont="1" applyFill="1" applyBorder="1" applyAlignment="1">
      <alignment horizontal="center" vertical="center"/>
    </xf>
    <xf numFmtId="0" fontId="48" fillId="7" borderId="35" xfId="0" applyFont="1" applyFill="1" applyBorder="1" applyAlignment="1">
      <alignment horizontal="center" vertical="center"/>
    </xf>
    <xf numFmtId="0" fontId="48" fillId="7" borderId="65" xfId="0" applyFont="1" applyFill="1" applyBorder="1" applyAlignment="1">
      <alignment horizontal="center" vertical="center"/>
    </xf>
    <xf numFmtId="0" fontId="30" fillId="2" borderId="46" xfId="0" applyFont="1" applyFill="1" applyBorder="1" applyAlignment="1">
      <alignment horizontal="center" vertical="top"/>
    </xf>
    <xf numFmtId="0" fontId="30" fillId="2" borderId="74" xfId="0" applyFont="1" applyFill="1" applyBorder="1" applyAlignment="1">
      <alignment horizontal="center" vertical="top"/>
    </xf>
    <xf numFmtId="0" fontId="41" fillId="3" borderId="46" xfId="0" applyFont="1" applyFill="1" applyBorder="1" applyAlignment="1">
      <alignment horizontal="center" vertical="top"/>
    </xf>
    <xf numFmtId="0" fontId="41" fillId="2" borderId="46" xfId="0" applyFont="1" applyFill="1" applyBorder="1" applyAlignment="1">
      <alignment horizontal="center" vertical="top"/>
    </xf>
    <xf numFmtId="0" fontId="41" fillId="2" borderId="65" xfId="0" applyFont="1" applyFill="1" applyBorder="1" applyAlignment="1">
      <alignment horizontal="left" vertical="top"/>
    </xf>
    <xf numFmtId="0" fontId="41" fillId="5" borderId="46" xfId="0" applyFont="1" applyFill="1" applyBorder="1" applyAlignment="1">
      <alignment horizontal="center" wrapText="1"/>
    </xf>
    <xf numFmtId="0" fontId="41" fillId="5" borderId="46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left" vertical="top" wrapText="1"/>
    </xf>
    <xf numFmtId="0" fontId="12" fillId="0" borderId="46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/>
    </xf>
    <xf numFmtId="0" fontId="12" fillId="0" borderId="45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left" wrapText="1"/>
    </xf>
    <xf numFmtId="0" fontId="24" fillId="0" borderId="35" xfId="0" applyFont="1" applyBorder="1" applyAlignment="1">
      <alignment horizontal="left" wrapText="1"/>
    </xf>
    <xf numFmtId="0" fontId="12" fillId="0" borderId="60" xfId="0" applyFont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left" vertical="center" wrapText="1"/>
    </xf>
    <xf numFmtId="0" fontId="11" fillId="3" borderId="27" xfId="0" applyFont="1" applyFill="1" applyBorder="1" applyAlignment="1">
      <alignment horizontal="left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4" borderId="46" xfId="0" applyFont="1" applyFill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left" wrapText="1"/>
    </xf>
    <xf numFmtId="0" fontId="12" fillId="0" borderId="46" xfId="0" applyFont="1" applyBorder="1" applyAlignment="1">
      <alignment horizontal="left" wrapText="1"/>
    </xf>
    <xf numFmtId="0" fontId="24" fillId="0" borderId="34" xfId="0" applyFont="1" applyBorder="1" applyAlignment="1">
      <alignment horizontal="left" wrapText="1"/>
    </xf>
    <xf numFmtId="0" fontId="13" fillId="4" borderId="0" xfId="0" applyFont="1" applyFill="1" applyAlignment="1">
      <alignment horizontal="left"/>
    </xf>
    <xf numFmtId="0" fontId="42" fillId="8" borderId="44" xfId="0" applyFont="1" applyFill="1" applyBorder="1" applyAlignment="1">
      <alignment horizontal="left"/>
    </xf>
    <xf numFmtId="0" fontId="11" fillId="3" borderId="26" xfId="0" applyFont="1" applyFill="1" applyBorder="1" applyAlignment="1">
      <alignment horizontal="left" vertical="center" wrapText="1"/>
    </xf>
    <xf numFmtId="0" fontId="11" fillId="3" borderId="27" xfId="0" applyFont="1" applyFill="1" applyBorder="1" applyAlignment="1">
      <alignment horizontal="left" vertical="center" wrapText="1"/>
    </xf>
    <xf numFmtId="0" fontId="11" fillId="3" borderId="35" xfId="0" applyFont="1" applyFill="1" applyBorder="1" applyAlignment="1">
      <alignment horizontal="left" vertical="center" wrapText="1"/>
    </xf>
    <xf numFmtId="0" fontId="11" fillId="3" borderId="62" xfId="0" applyFont="1" applyFill="1" applyBorder="1" applyAlignment="1">
      <alignment horizontal="left" vertical="center" wrapText="1"/>
    </xf>
    <xf numFmtId="0" fontId="11" fillId="3" borderId="44" xfId="0" applyFont="1" applyFill="1" applyBorder="1" applyAlignment="1">
      <alignment horizontal="left" vertical="center" wrapText="1"/>
    </xf>
    <xf numFmtId="0" fontId="11" fillId="3" borderId="45" xfId="0" applyFont="1" applyFill="1" applyBorder="1" applyAlignment="1">
      <alignment horizontal="left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11" fillId="2" borderId="35" xfId="0" applyFont="1" applyFill="1" applyBorder="1" applyAlignment="1">
      <alignment horizontal="left" vertical="center" wrapText="1"/>
    </xf>
    <xf numFmtId="0" fontId="16" fillId="5" borderId="26" xfId="0" applyFont="1" applyFill="1" applyBorder="1" applyAlignment="1">
      <alignment horizontal="center" wrapText="1"/>
    </xf>
    <xf numFmtId="0" fontId="16" fillId="5" borderId="35" xfId="0" applyFont="1" applyFill="1" applyBorder="1" applyAlignment="1">
      <alignment horizontal="center" wrapText="1"/>
    </xf>
    <xf numFmtId="0" fontId="13" fillId="11" borderId="0" xfId="0" applyFont="1" applyFill="1" applyBorder="1" applyAlignment="1">
      <alignment horizontal="left" vertical="top" wrapText="1"/>
    </xf>
    <xf numFmtId="0" fontId="13" fillId="11" borderId="34" xfId="0" applyFont="1" applyFill="1" applyBorder="1" applyAlignment="1">
      <alignment horizontal="left" vertical="top" wrapText="1"/>
    </xf>
    <xf numFmtId="0" fontId="24" fillId="0" borderId="26" xfId="0" applyFont="1" applyBorder="1" applyAlignment="1">
      <alignment horizontal="left" vertical="center"/>
    </xf>
    <xf numFmtId="0" fontId="24" fillId="0" borderId="27" xfId="0" applyFont="1" applyBorder="1" applyAlignment="1">
      <alignment horizontal="left" vertical="center"/>
    </xf>
    <xf numFmtId="0" fontId="24" fillId="0" borderId="35" xfId="0" applyFont="1" applyBorder="1" applyAlignment="1">
      <alignment horizontal="left" vertical="center"/>
    </xf>
    <xf numFmtId="0" fontId="15" fillId="2" borderId="26" xfId="0" applyFont="1" applyFill="1" applyBorder="1" applyAlignment="1">
      <alignment horizontal="left" vertical="top" wrapText="1"/>
    </xf>
    <xf numFmtId="0" fontId="15" fillId="2" borderId="27" xfId="0" applyFont="1" applyFill="1" applyBorder="1" applyAlignment="1">
      <alignment horizontal="left" vertical="top" wrapText="1"/>
    </xf>
    <xf numFmtId="0" fontId="15" fillId="2" borderId="35" xfId="0" applyFont="1" applyFill="1" applyBorder="1" applyAlignment="1">
      <alignment horizontal="left" vertical="top" wrapText="1"/>
    </xf>
    <xf numFmtId="0" fontId="20" fillId="11" borderId="0" xfId="0" applyFont="1" applyFill="1" applyAlignment="1">
      <alignment horizontal="left"/>
    </xf>
    <xf numFmtId="0" fontId="9" fillId="2" borderId="26" xfId="0" applyFont="1" applyFill="1" applyBorder="1" applyAlignment="1">
      <alignment horizontal="center" vertical="top" wrapText="1"/>
    </xf>
    <xf numFmtId="0" fontId="9" fillId="2" borderId="27" xfId="0" applyFont="1" applyFill="1" applyBorder="1" applyAlignment="1">
      <alignment horizontal="center" vertical="top" wrapText="1"/>
    </xf>
    <xf numFmtId="0" fontId="9" fillId="2" borderId="28" xfId="0" applyFont="1" applyFill="1" applyBorder="1" applyAlignment="1">
      <alignment horizontal="center" vertical="top" wrapText="1"/>
    </xf>
    <xf numFmtId="0" fontId="11" fillId="2" borderId="58" xfId="0" applyFont="1" applyFill="1" applyBorder="1" applyAlignment="1">
      <alignment horizontal="left" vertical="center" wrapText="1"/>
    </xf>
    <xf numFmtId="0" fontId="11" fillId="2" borderId="36" xfId="0" applyFont="1" applyFill="1" applyBorder="1" applyAlignment="1">
      <alignment horizontal="left" vertical="center" wrapText="1"/>
    </xf>
    <xf numFmtId="0" fontId="11" fillId="3" borderId="59" xfId="0" applyFont="1" applyFill="1" applyBorder="1" applyAlignment="1">
      <alignment horizontal="left" vertical="center" wrapText="1"/>
    </xf>
    <xf numFmtId="0" fontId="11" fillId="3" borderId="37" xfId="0" applyFont="1" applyFill="1" applyBorder="1" applyAlignment="1">
      <alignment horizontal="left" vertical="center" wrapText="1"/>
    </xf>
    <xf numFmtId="0" fontId="41" fillId="0" borderId="0" xfId="0" applyFont="1" applyAlignment="1">
      <alignment horizontal="center"/>
    </xf>
    <xf numFmtId="14" fontId="41" fillId="0" borderId="0" xfId="0" applyNumberFormat="1" applyFont="1" applyAlignment="1">
      <alignment horizontal="center"/>
    </xf>
    <xf numFmtId="0" fontId="20" fillId="0" borderId="0" xfId="0" applyFont="1" applyAlignment="1">
      <alignment vertical="center"/>
    </xf>
    <xf numFmtId="0" fontId="12" fillId="0" borderId="3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5" xfId="0" applyFont="1" applyBorder="1" applyAlignment="1">
      <alignment horizontal="left" vertical="top"/>
    </xf>
    <xf numFmtId="0" fontId="13" fillId="2" borderId="26" xfId="0" applyFont="1" applyFill="1" applyBorder="1" applyAlignment="1">
      <alignment horizontal="left" vertical="center" wrapText="1"/>
    </xf>
    <xf numFmtId="0" fontId="13" fillId="2" borderId="27" xfId="0" applyFont="1" applyFill="1" applyBorder="1" applyAlignment="1">
      <alignment horizontal="left" vertical="center" wrapText="1"/>
    </xf>
    <xf numFmtId="0" fontId="13" fillId="2" borderId="35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14" fontId="20" fillId="0" borderId="0" xfId="0" applyNumberFormat="1" applyFont="1" applyAlignment="1">
      <alignment horizontal="center"/>
    </xf>
    <xf numFmtId="0" fontId="11" fillId="2" borderId="26" xfId="0" applyFont="1" applyFill="1" applyBorder="1" applyAlignment="1">
      <alignment horizontal="left" vertical="top" wrapText="1"/>
    </xf>
    <xf numFmtId="0" fontId="11" fillId="2" borderId="27" xfId="0" applyFont="1" applyFill="1" applyBorder="1" applyAlignment="1">
      <alignment horizontal="left" vertical="top" wrapText="1"/>
    </xf>
    <xf numFmtId="0" fontId="11" fillId="2" borderId="35" xfId="0" applyFont="1" applyFill="1" applyBorder="1" applyAlignment="1">
      <alignment horizontal="left" vertical="top" wrapText="1"/>
    </xf>
    <xf numFmtId="0" fontId="11" fillId="2" borderId="25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1" fillId="3" borderId="31" xfId="0" applyFont="1" applyFill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10" fillId="2" borderId="26" xfId="0" applyFont="1" applyFill="1" applyBorder="1" applyAlignment="1">
      <alignment horizontal="center" vertical="top" wrapText="1"/>
    </xf>
    <xf numFmtId="0" fontId="10" fillId="2" borderId="27" xfId="0" applyFont="1" applyFill="1" applyBorder="1" applyAlignment="1">
      <alignment horizontal="center" vertical="top" wrapText="1"/>
    </xf>
    <xf numFmtId="0" fontId="10" fillId="2" borderId="28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6" fillId="3" borderId="7" xfId="0" applyFont="1" applyFill="1" applyBorder="1" applyAlignment="1">
      <alignment horizontal="center" wrapText="1"/>
    </xf>
    <xf numFmtId="0" fontId="11" fillId="3" borderId="16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10" fillId="2" borderId="28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3" borderId="37" xfId="0" applyFont="1" applyFill="1" applyBorder="1" applyAlignment="1">
      <alignment horizontal="left" vertical="center" wrapText="1"/>
    </xf>
    <xf numFmtId="0" fontId="8" fillId="3" borderId="31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7" xfId="0" applyFont="1" applyBorder="1" applyAlignment="1">
      <alignment horizontal="left" wrapText="1"/>
    </xf>
    <xf numFmtId="0" fontId="16" fillId="3" borderId="2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0" fontId="16" fillId="3" borderId="7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8"/>
  <sheetViews>
    <sheetView tabSelected="1" topLeftCell="A25" zoomScale="50" zoomScaleNormal="50" zoomScalePageLayoutView="60" workbookViewId="0">
      <selection activeCell="G20" sqref="G20"/>
    </sheetView>
  </sheetViews>
  <sheetFormatPr defaultRowHeight="15" x14ac:dyDescent="0.25"/>
  <cols>
    <col min="1" max="1" width="8.140625" customWidth="1"/>
    <col min="2" max="2" width="4.5703125" bestFit="1" customWidth="1"/>
    <col min="3" max="3" width="8.140625" customWidth="1"/>
    <col min="4" max="4" width="25.42578125" customWidth="1"/>
    <col min="5" max="5" width="61.7109375" customWidth="1"/>
    <col min="6" max="6" width="16.5703125" bestFit="1" customWidth="1"/>
    <col min="7" max="7" width="37.28515625" customWidth="1"/>
    <col min="8" max="8" width="10.85546875" customWidth="1"/>
    <col min="9" max="9" width="5.7109375" customWidth="1"/>
    <col min="10" max="10" width="5" customWidth="1"/>
    <col min="11" max="11" width="10.5703125" bestFit="1" customWidth="1"/>
    <col min="12" max="12" width="6.5703125" bestFit="1" customWidth="1"/>
    <col min="13" max="13" width="20.42578125" customWidth="1"/>
    <col min="14" max="14" width="56.42578125" customWidth="1"/>
    <col min="15" max="15" width="21" customWidth="1"/>
    <col min="16" max="16" width="23.42578125" customWidth="1"/>
    <col min="17" max="17" width="4" customWidth="1"/>
  </cols>
  <sheetData>
    <row r="1" spans="1:17" ht="30" x14ac:dyDescent="0.4">
      <c r="A1" s="1357" t="s">
        <v>22</v>
      </c>
      <c r="B1" s="1357"/>
      <c r="C1" s="1357"/>
      <c r="D1" s="1357"/>
      <c r="E1" s="1357"/>
      <c r="F1" s="1357"/>
      <c r="G1" s="1357"/>
      <c r="H1" s="1357"/>
      <c r="I1" s="1357"/>
      <c r="J1" s="1357"/>
      <c r="K1" s="1357"/>
      <c r="L1" s="1357"/>
      <c r="M1" s="1357"/>
      <c r="N1" s="1357"/>
      <c r="O1" s="1357"/>
    </row>
    <row r="2" spans="1:17" ht="30.75" x14ac:dyDescent="0.45">
      <c r="A2" s="101"/>
      <c r="B2" s="101"/>
      <c r="C2" s="101"/>
      <c r="D2" s="101"/>
      <c r="E2" s="105"/>
      <c r="F2" s="1358" t="s">
        <v>318</v>
      </c>
      <c r="G2" s="1358"/>
      <c r="H2" s="1358"/>
      <c r="I2" s="1358"/>
      <c r="J2" s="206"/>
      <c r="K2" s="206"/>
      <c r="L2" s="104"/>
      <c r="M2" s="101"/>
      <c r="N2" s="101"/>
      <c r="O2" s="101"/>
      <c r="P2" s="103"/>
    </row>
    <row r="3" spans="1:17" ht="27" x14ac:dyDescent="0.25">
      <c r="A3" s="1359"/>
      <c r="B3" s="1359"/>
      <c r="C3" s="1359"/>
      <c r="D3" s="1359"/>
      <c r="E3" s="1359"/>
      <c r="F3" s="1359"/>
      <c r="G3" s="1359"/>
      <c r="H3" s="1359"/>
      <c r="I3" s="1359"/>
      <c r="J3" s="1359"/>
      <c r="K3" s="1359"/>
      <c r="L3" s="1359"/>
      <c r="M3" s="1359"/>
      <c r="N3" s="1359"/>
      <c r="O3" s="1359"/>
    </row>
    <row r="4" spans="1:17" ht="24" thickBot="1" x14ac:dyDescent="0.4">
      <c r="A4" s="23" t="s">
        <v>0</v>
      </c>
      <c r="B4" s="22"/>
      <c r="C4" s="22"/>
      <c r="D4" s="34"/>
      <c r="E4" s="3"/>
      <c r="F4" s="3"/>
      <c r="G4" s="3"/>
      <c r="J4" s="1043" t="s">
        <v>32</v>
      </c>
      <c r="K4" s="1038"/>
      <c r="L4" s="1038"/>
      <c r="M4" s="1039"/>
      <c r="N4" s="1040"/>
      <c r="O4" s="1041"/>
      <c r="P4" s="1037"/>
    </row>
    <row r="5" spans="1:17" ht="38.25" thickBot="1" x14ac:dyDescent="0.3">
      <c r="A5" s="1149" t="s">
        <v>257</v>
      </c>
      <c r="B5" s="1157" t="s">
        <v>21</v>
      </c>
      <c r="C5" s="822"/>
      <c r="D5" s="607" t="s">
        <v>1</v>
      </c>
      <c r="E5" s="607" t="s">
        <v>19</v>
      </c>
      <c r="F5" s="608" t="s">
        <v>20</v>
      </c>
      <c r="G5" s="706"/>
      <c r="J5" s="823"/>
      <c r="K5" s="1149" t="s">
        <v>21</v>
      </c>
      <c r="L5" s="1157"/>
      <c r="M5" s="706" t="s">
        <v>1</v>
      </c>
      <c r="N5" s="1134" t="s">
        <v>19</v>
      </c>
      <c r="O5" s="706" t="s">
        <v>20</v>
      </c>
      <c r="P5" s="822" t="s">
        <v>35</v>
      </c>
    </row>
    <row r="6" spans="1:17" ht="24" thickBot="1" x14ac:dyDescent="0.3">
      <c r="A6" s="1360" t="s">
        <v>2</v>
      </c>
      <c r="B6" s="1361"/>
      <c r="C6" s="1361"/>
      <c r="D6" s="1361"/>
      <c r="E6" s="1361"/>
      <c r="F6" s="1362"/>
      <c r="G6" s="1322"/>
      <c r="J6" s="1363" t="s">
        <v>2</v>
      </c>
      <c r="K6" s="1364"/>
      <c r="L6" s="1364"/>
      <c r="M6" s="1364"/>
      <c r="N6" s="1364"/>
      <c r="O6" s="1365"/>
    </row>
    <row r="7" spans="1:17" ht="70.5" thickBot="1" x14ac:dyDescent="0.4">
      <c r="A7" s="1207">
        <v>1</v>
      </c>
      <c r="B7" s="1208">
        <v>1</v>
      </c>
      <c r="C7" s="1167" t="s">
        <v>25</v>
      </c>
      <c r="D7" s="981" t="s">
        <v>167</v>
      </c>
      <c r="E7" s="1265" t="s">
        <v>168</v>
      </c>
      <c r="F7" s="1277">
        <v>14</v>
      </c>
      <c r="G7" s="1326" t="s">
        <v>290</v>
      </c>
      <c r="J7" s="1172">
        <v>1</v>
      </c>
      <c r="K7" s="1228">
        <v>2</v>
      </c>
      <c r="L7" s="1232" t="s">
        <v>25</v>
      </c>
      <c r="M7" s="1025" t="s">
        <v>71</v>
      </c>
      <c r="N7" s="816" t="s">
        <v>216</v>
      </c>
      <c r="O7" s="1272">
        <v>2</v>
      </c>
      <c r="P7" s="816" t="s">
        <v>217</v>
      </c>
    </row>
    <row r="8" spans="1:17" ht="47.25" thickBot="1" x14ac:dyDescent="0.35">
      <c r="A8" s="1207">
        <v>2</v>
      </c>
      <c r="B8" s="1209">
        <v>1</v>
      </c>
      <c r="C8" s="1210" t="s">
        <v>25</v>
      </c>
      <c r="D8" s="983" t="s">
        <v>184</v>
      </c>
      <c r="E8" s="1266" t="s">
        <v>185</v>
      </c>
      <c r="F8" s="1278">
        <v>15</v>
      </c>
      <c r="G8" s="789"/>
      <c r="J8" s="1229">
        <v>2</v>
      </c>
      <c r="K8" s="1228">
        <v>4</v>
      </c>
      <c r="L8" s="1167" t="s">
        <v>25</v>
      </c>
      <c r="M8" s="1026" t="s">
        <v>3</v>
      </c>
      <c r="N8" s="969" t="s">
        <v>34</v>
      </c>
      <c r="O8" s="1273">
        <v>2</v>
      </c>
      <c r="P8" s="816" t="s">
        <v>293</v>
      </c>
    </row>
    <row r="9" spans="1:17" ht="78.75" customHeight="1" thickBot="1" x14ac:dyDescent="0.35">
      <c r="A9" s="1211">
        <v>3</v>
      </c>
      <c r="B9" s="1208">
        <v>1</v>
      </c>
      <c r="C9" s="1212" t="s">
        <v>27</v>
      </c>
      <c r="D9" s="981" t="s">
        <v>169</v>
      </c>
      <c r="E9" s="1265" t="s">
        <v>170</v>
      </c>
      <c r="F9" s="1279">
        <v>15</v>
      </c>
      <c r="G9" s="930"/>
      <c r="J9" s="1172">
        <v>3</v>
      </c>
      <c r="K9" s="1230">
        <v>3</v>
      </c>
      <c r="L9" s="1222" t="s">
        <v>27</v>
      </c>
      <c r="M9" s="1027" t="s">
        <v>48</v>
      </c>
      <c r="N9" s="1023" t="s">
        <v>8</v>
      </c>
      <c r="O9" s="1274">
        <v>1</v>
      </c>
      <c r="P9" s="537" t="s">
        <v>294</v>
      </c>
    </row>
    <row r="10" spans="1:17" ht="46.5" customHeight="1" thickBot="1" x14ac:dyDescent="0.3">
      <c r="A10" s="1207">
        <v>4</v>
      </c>
      <c r="B10" s="1208">
        <v>1</v>
      </c>
      <c r="C10" s="1208" t="s">
        <v>26</v>
      </c>
      <c r="D10" s="981" t="s">
        <v>171</v>
      </c>
      <c r="E10" s="1265" t="s">
        <v>172</v>
      </c>
      <c r="F10" s="1279">
        <v>9</v>
      </c>
      <c r="G10" s="931"/>
      <c r="J10" s="816">
        <v>4</v>
      </c>
      <c r="K10" s="1178">
        <v>2</v>
      </c>
      <c r="L10" s="1231" t="s">
        <v>26</v>
      </c>
      <c r="M10" s="1032" t="s">
        <v>69</v>
      </c>
      <c r="N10" s="1024" t="s">
        <v>139</v>
      </c>
      <c r="O10" s="1273">
        <v>1</v>
      </c>
      <c r="P10" s="816" t="s">
        <v>296</v>
      </c>
    </row>
    <row r="11" spans="1:17" ht="87" customHeight="1" thickBot="1" x14ac:dyDescent="0.3">
      <c r="A11" s="1161">
        <v>5</v>
      </c>
      <c r="B11" s="1208">
        <v>1</v>
      </c>
      <c r="C11" s="1209" t="s">
        <v>26</v>
      </c>
      <c r="D11" s="985" t="s">
        <v>173</v>
      </c>
      <c r="E11" s="1267" t="s">
        <v>174</v>
      </c>
      <c r="F11" s="1280">
        <v>7</v>
      </c>
      <c r="G11" s="1324" t="s">
        <v>319</v>
      </c>
      <c r="J11" s="1178">
        <v>5</v>
      </c>
      <c r="K11" s="1178">
        <v>2</v>
      </c>
      <c r="L11" s="1165" t="s">
        <v>26</v>
      </c>
      <c r="M11" s="1093" t="s">
        <v>43</v>
      </c>
      <c r="N11" s="1094" t="s">
        <v>297</v>
      </c>
      <c r="O11" s="1275">
        <v>3</v>
      </c>
      <c r="P11" s="816" t="s">
        <v>295</v>
      </c>
    </row>
    <row r="12" spans="1:17" ht="96" customHeight="1" thickBot="1" x14ac:dyDescent="0.4">
      <c r="A12" s="1149">
        <v>6</v>
      </c>
      <c r="B12" s="1165">
        <v>1</v>
      </c>
      <c r="C12" s="1165" t="s">
        <v>26</v>
      </c>
      <c r="D12" s="955" t="s">
        <v>175</v>
      </c>
      <c r="E12" s="1259" t="s">
        <v>176</v>
      </c>
      <c r="F12" s="1280">
        <v>6</v>
      </c>
      <c r="G12" s="1325" t="s">
        <v>320</v>
      </c>
      <c r="J12" s="1366" t="s">
        <v>23</v>
      </c>
      <c r="K12" s="1367"/>
      <c r="L12" s="1367"/>
      <c r="M12" s="1367"/>
      <c r="N12" s="1368"/>
      <c r="O12" s="1276">
        <f>SUM(O7:O11)</f>
        <v>9</v>
      </c>
      <c r="P12" s="222"/>
    </row>
    <row r="13" spans="1:17" ht="66" customHeight="1" thickBot="1" x14ac:dyDescent="0.35">
      <c r="A13" s="1213">
        <v>7</v>
      </c>
      <c r="B13" s="1214">
        <v>2</v>
      </c>
      <c r="C13" s="1215" t="s">
        <v>25</v>
      </c>
      <c r="D13" s="956" t="s">
        <v>71</v>
      </c>
      <c r="E13" s="1260" t="s">
        <v>76</v>
      </c>
      <c r="F13" s="1281">
        <v>10</v>
      </c>
      <c r="G13" s="930"/>
      <c r="J13" s="31"/>
      <c r="K13" s="1042"/>
      <c r="L13" s="1042"/>
      <c r="M13" s="1042"/>
      <c r="N13" s="1042"/>
      <c r="O13" s="33"/>
      <c r="P13" s="31"/>
    </row>
    <row r="14" spans="1:17" ht="79.5" customHeight="1" thickBot="1" x14ac:dyDescent="0.4">
      <c r="A14" s="1149">
        <v>8</v>
      </c>
      <c r="B14" s="1157">
        <v>2</v>
      </c>
      <c r="C14" s="1216" t="s">
        <v>25</v>
      </c>
      <c r="D14" s="956" t="s">
        <v>70</v>
      </c>
      <c r="E14" s="1260" t="s">
        <v>77</v>
      </c>
      <c r="F14" s="1281">
        <v>11</v>
      </c>
      <c r="G14" s="945"/>
      <c r="J14" s="1174" t="s">
        <v>32</v>
      </c>
      <c r="K14" s="1086"/>
      <c r="L14" s="1086"/>
      <c r="M14" s="1087"/>
      <c r="N14" s="1088"/>
      <c r="O14" s="1089"/>
      <c r="P14" s="1036"/>
    </row>
    <row r="15" spans="1:17" ht="75" customHeight="1" thickBot="1" x14ac:dyDescent="0.35">
      <c r="A15" s="1213">
        <v>9</v>
      </c>
      <c r="B15" s="1214">
        <v>2</v>
      </c>
      <c r="C15" s="1217" t="s">
        <v>26</v>
      </c>
      <c r="D15" s="957" t="s">
        <v>68</v>
      </c>
      <c r="E15" s="1268" t="s">
        <v>74</v>
      </c>
      <c r="F15" s="1282">
        <v>7</v>
      </c>
      <c r="G15" s="789"/>
      <c r="J15" s="1343" t="s">
        <v>4</v>
      </c>
      <c r="K15" s="1344"/>
      <c r="L15" s="1344"/>
      <c r="M15" s="1344"/>
      <c r="N15" s="1344"/>
      <c r="O15" s="1345"/>
    </row>
    <row r="16" spans="1:17" ht="63.75" customHeight="1" thickBot="1" x14ac:dyDescent="0.35">
      <c r="A16" s="1149">
        <v>10</v>
      </c>
      <c r="B16" s="1165">
        <v>2</v>
      </c>
      <c r="C16" s="1218" t="s">
        <v>26</v>
      </c>
      <c r="D16" s="958" t="s">
        <v>69</v>
      </c>
      <c r="E16" s="1269" t="s">
        <v>75</v>
      </c>
      <c r="F16" s="1283">
        <v>5</v>
      </c>
      <c r="G16" s="946"/>
      <c r="H16" s="9"/>
      <c r="I16" s="9"/>
      <c r="J16" s="1084"/>
      <c r="K16" s="1172" t="s">
        <v>298</v>
      </c>
      <c r="L16" s="1203"/>
      <c r="M16" s="1204" t="s">
        <v>1</v>
      </c>
      <c r="N16" s="1205" t="s">
        <v>19</v>
      </c>
      <c r="O16" s="816" t="s">
        <v>20</v>
      </c>
      <c r="P16" s="1206" t="s">
        <v>35</v>
      </c>
      <c r="Q16" s="9"/>
    </row>
    <row r="17" spans="1:17" ht="63.75" customHeight="1" thickBot="1" x14ac:dyDescent="0.35">
      <c r="A17" s="1213">
        <v>11</v>
      </c>
      <c r="B17" s="1219">
        <v>3</v>
      </c>
      <c r="C17" s="1220" t="s">
        <v>25</v>
      </c>
      <c r="D17" s="957" t="s">
        <v>47</v>
      </c>
      <c r="E17" s="1268" t="s">
        <v>46</v>
      </c>
      <c r="F17" s="1283">
        <v>9</v>
      </c>
      <c r="G17" s="789"/>
      <c r="H17" s="9"/>
      <c r="I17" s="9"/>
      <c r="J17" s="1307">
        <v>1</v>
      </c>
      <c r="K17" s="1308">
        <v>1</v>
      </c>
      <c r="L17" s="1308"/>
      <c r="M17" s="1309" t="s">
        <v>300</v>
      </c>
      <c r="N17" s="1259" t="s">
        <v>301</v>
      </c>
      <c r="O17" s="1314">
        <v>1</v>
      </c>
      <c r="P17" s="1310" t="s">
        <v>299</v>
      </c>
      <c r="Q17" s="9"/>
    </row>
    <row r="18" spans="1:17" ht="70.5" customHeight="1" thickBot="1" x14ac:dyDescent="0.35">
      <c r="A18" s="706">
        <v>12</v>
      </c>
      <c r="B18" s="1221">
        <v>3</v>
      </c>
      <c r="C18" s="1222" t="s">
        <v>27</v>
      </c>
      <c r="D18" s="957" t="s">
        <v>48</v>
      </c>
      <c r="E18" s="1270" t="s">
        <v>49</v>
      </c>
      <c r="F18" s="1283">
        <v>10</v>
      </c>
      <c r="G18" s="789"/>
      <c r="J18" s="1346" t="s">
        <v>24</v>
      </c>
      <c r="K18" s="1347"/>
      <c r="L18" s="1347"/>
      <c r="M18" s="1347"/>
      <c r="N18" s="1348"/>
      <c r="O18" s="1315">
        <v>1</v>
      </c>
      <c r="P18" s="1045"/>
    </row>
    <row r="19" spans="1:17" ht="81.75" customHeight="1" thickBot="1" x14ac:dyDescent="0.35">
      <c r="A19" s="1213">
        <v>13</v>
      </c>
      <c r="B19" s="1223">
        <v>4</v>
      </c>
      <c r="C19" s="1224" t="s">
        <v>25</v>
      </c>
      <c r="D19" s="959" t="s">
        <v>7</v>
      </c>
      <c r="E19" s="1271" t="s">
        <v>28</v>
      </c>
      <c r="F19" s="1284">
        <v>12</v>
      </c>
      <c r="G19" s="1327" t="s">
        <v>321</v>
      </c>
      <c r="J19" s="28"/>
      <c r="K19" s="1321"/>
      <c r="L19" s="1321"/>
      <c r="M19" s="1321"/>
      <c r="N19" s="29"/>
      <c r="O19" s="30"/>
      <c r="P19" s="1046"/>
    </row>
    <row r="20" spans="1:17" ht="61.5" customHeight="1" thickBot="1" x14ac:dyDescent="0.4">
      <c r="A20" s="1157">
        <v>14</v>
      </c>
      <c r="B20" s="1157">
        <v>1</v>
      </c>
      <c r="C20" s="1225" t="s">
        <v>26</v>
      </c>
      <c r="D20" s="960" t="s">
        <v>237</v>
      </c>
      <c r="E20" s="975" t="s">
        <v>238</v>
      </c>
      <c r="F20" s="1285">
        <v>8</v>
      </c>
      <c r="G20" s="948"/>
      <c r="H20" s="9"/>
      <c r="I20" s="9"/>
      <c r="J20" s="1154"/>
      <c r="K20" s="1349" t="s">
        <v>65</v>
      </c>
      <c r="L20" s="1349"/>
      <c r="M20" s="1349"/>
      <c r="N20" s="1349"/>
      <c r="O20" s="1349"/>
      <c r="P20" s="28"/>
      <c r="Q20" s="9"/>
    </row>
    <row r="21" spans="1:17" ht="46.5" customHeight="1" thickBot="1" x14ac:dyDescent="0.35">
      <c r="A21" s="1226">
        <v>15</v>
      </c>
      <c r="B21" s="1227">
        <v>2</v>
      </c>
      <c r="C21" s="1225" t="s">
        <v>26</v>
      </c>
      <c r="D21" s="961" t="s">
        <v>86</v>
      </c>
      <c r="E21" s="975" t="s">
        <v>87</v>
      </c>
      <c r="F21" s="1285">
        <v>16</v>
      </c>
      <c r="G21" s="789"/>
      <c r="H21" s="9"/>
      <c r="I21" s="9"/>
      <c r="L21" s="705" t="s">
        <v>21</v>
      </c>
      <c r="M21" s="705"/>
      <c r="N21" s="607" t="s">
        <v>1</v>
      </c>
      <c r="O21" s="607" t="s">
        <v>35</v>
      </c>
      <c r="P21" s="608" t="s">
        <v>20</v>
      </c>
      <c r="Q21" s="9"/>
    </row>
    <row r="22" spans="1:17" ht="46.5" customHeight="1" thickBot="1" x14ac:dyDescent="0.35">
      <c r="A22" s="515"/>
      <c r="B22" s="514"/>
      <c r="C22" s="1179"/>
      <c r="D22" s="1180"/>
      <c r="E22" s="1181"/>
      <c r="F22" s="1286"/>
      <c r="G22" s="947"/>
      <c r="H22" s="9"/>
      <c r="I22" s="9"/>
      <c r="K22" s="1196">
        <v>1</v>
      </c>
      <c r="L22" s="1186">
        <v>1</v>
      </c>
      <c r="M22" s="646" t="s">
        <v>25</v>
      </c>
      <c r="N22" s="1316" t="s">
        <v>167</v>
      </c>
      <c r="O22" s="618" t="s">
        <v>315</v>
      </c>
      <c r="P22" s="1313">
        <v>1</v>
      </c>
      <c r="Q22" s="9"/>
    </row>
    <row r="23" spans="1:17" ht="39.75" customHeight="1" thickBot="1" x14ac:dyDescent="0.3">
      <c r="A23" s="516"/>
      <c r="B23" s="1350" t="s">
        <v>0</v>
      </c>
      <c r="C23" s="1351"/>
      <c r="D23" s="1352"/>
      <c r="E23" s="1306" t="s">
        <v>11</v>
      </c>
      <c r="F23" s="1287">
        <f>O12</f>
        <v>9</v>
      </c>
      <c r="G23" s="683"/>
      <c r="K23" s="1197">
        <v>2</v>
      </c>
      <c r="L23" s="648">
        <v>1</v>
      </c>
      <c r="M23" s="649" t="s">
        <v>25</v>
      </c>
      <c r="N23" s="98" t="s">
        <v>184</v>
      </c>
      <c r="O23" s="609"/>
      <c r="P23" s="145"/>
    </row>
    <row r="24" spans="1:17" ht="42" customHeight="1" thickBot="1" x14ac:dyDescent="0.3">
      <c r="A24" s="517"/>
      <c r="B24" s="1353" t="s">
        <v>13</v>
      </c>
      <c r="C24" s="1354"/>
      <c r="D24" s="1354"/>
      <c r="E24" s="998"/>
      <c r="F24" s="1288">
        <f>F10+F11+F17+F18+F12+F15+F16+F19+F9+F13+F14+F21+F7+F8</f>
        <v>146</v>
      </c>
      <c r="G24" s="684"/>
      <c r="K24" s="1201">
        <v>3</v>
      </c>
      <c r="L24" s="633">
        <v>1</v>
      </c>
      <c r="M24" s="642" t="s">
        <v>27</v>
      </c>
      <c r="N24" s="78" t="s">
        <v>181</v>
      </c>
      <c r="O24" s="611" t="s">
        <v>314</v>
      </c>
      <c r="P24" s="146">
        <v>1</v>
      </c>
    </row>
    <row r="25" spans="1:17" ht="42" customHeight="1" thickBot="1" x14ac:dyDescent="0.3">
      <c r="A25" s="518"/>
      <c r="B25" s="1355" t="s">
        <v>14</v>
      </c>
      <c r="C25" s="1356"/>
      <c r="D25" s="1356"/>
      <c r="E25" s="999"/>
      <c r="F25" s="1289">
        <f>F24+F23</f>
        <v>155</v>
      </c>
      <c r="G25" s="685"/>
      <c r="K25" s="1193">
        <v>4</v>
      </c>
      <c r="L25" s="633">
        <v>1</v>
      </c>
      <c r="M25" s="1195" t="s">
        <v>26</v>
      </c>
      <c r="N25" s="1316" t="s">
        <v>171</v>
      </c>
      <c r="O25" s="613"/>
      <c r="P25" s="146"/>
    </row>
    <row r="26" spans="1:17" ht="60.75" customHeight="1" thickBot="1" x14ac:dyDescent="0.3">
      <c r="A26" s="670"/>
      <c r="B26" s="1317"/>
      <c r="C26" s="279"/>
      <c r="D26" s="279"/>
      <c r="E26" s="1000" t="s">
        <v>262</v>
      </c>
      <c r="F26" s="1290"/>
      <c r="G26" s="1002"/>
      <c r="K26" s="1194">
        <v>5</v>
      </c>
      <c r="L26" s="1184">
        <v>1</v>
      </c>
      <c r="M26" s="1191" t="s">
        <v>26</v>
      </c>
      <c r="N26" s="77" t="s">
        <v>173</v>
      </c>
      <c r="O26" s="639" t="s">
        <v>316</v>
      </c>
      <c r="P26" s="146">
        <v>1</v>
      </c>
    </row>
    <row r="27" spans="1:17" ht="62.25" customHeight="1" thickBot="1" x14ac:dyDescent="0.3">
      <c r="A27" s="670"/>
      <c r="B27" s="686"/>
      <c r="C27" s="1317"/>
      <c r="D27" s="1318"/>
      <c r="E27" s="1001" t="s">
        <v>291</v>
      </c>
      <c r="F27" s="1291"/>
      <c r="G27" s="992"/>
      <c r="K27" s="1202">
        <v>6</v>
      </c>
      <c r="L27" s="641">
        <v>1</v>
      </c>
      <c r="M27" s="642" t="s">
        <v>27</v>
      </c>
      <c r="N27" s="78" t="s">
        <v>175</v>
      </c>
      <c r="O27" s="1047"/>
      <c r="P27" s="146"/>
    </row>
    <row r="28" spans="1:17" ht="49.5" customHeight="1" thickBot="1" x14ac:dyDescent="0.3">
      <c r="A28" s="987"/>
      <c r="B28" s="1033" t="s">
        <v>292</v>
      </c>
      <c r="C28" s="1034"/>
      <c r="D28" s="1034"/>
      <c r="E28" s="988"/>
      <c r="F28" s="1292"/>
      <c r="G28" s="990"/>
      <c r="K28" s="1198">
        <v>7</v>
      </c>
      <c r="L28" s="648">
        <v>2</v>
      </c>
      <c r="M28" s="649" t="s">
        <v>25</v>
      </c>
      <c r="N28" s="98" t="s">
        <v>71</v>
      </c>
      <c r="O28" s="614" t="s">
        <v>317</v>
      </c>
      <c r="P28" s="149">
        <v>2</v>
      </c>
    </row>
    <row r="29" spans="1:17" ht="54.75" customHeight="1" thickBot="1" x14ac:dyDescent="0.3">
      <c r="A29" s="1233">
        <v>1</v>
      </c>
      <c r="B29" s="1246">
        <v>1</v>
      </c>
      <c r="C29" s="1247" t="s">
        <v>27</v>
      </c>
      <c r="D29" s="1248" t="s">
        <v>177</v>
      </c>
      <c r="E29" s="1259" t="s">
        <v>179</v>
      </c>
      <c r="F29" s="1293">
        <v>12</v>
      </c>
      <c r="G29" s="690"/>
      <c r="K29" s="1199">
        <v>8</v>
      </c>
      <c r="L29" s="650">
        <v>2</v>
      </c>
      <c r="M29" s="649" t="s">
        <v>25</v>
      </c>
      <c r="N29" s="98" t="s">
        <v>88</v>
      </c>
      <c r="O29" s="613"/>
      <c r="P29" s="616"/>
    </row>
    <row r="30" spans="1:17" ht="60" customHeight="1" thickBot="1" x14ac:dyDescent="0.3">
      <c r="A30" s="1234">
        <v>2</v>
      </c>
      <c r="B30" s="1238">
        <v>1</v>
      </c>
      <c r="C30" s="1249" t="s">
        <v>27</v>
      </c>
      <c r="D30" s="1250" t="s">
        <v>178</v>
      </c>
      <c r="E30" s="1260" t="s">
        <v>170</v>
      </c>
      <c r="F30" s="1294">
        <v>15</v>
      </c>
      <c r="G30" s="1074"/>
      <c r="K30" s="1189">
        <v>9</v>
      </c>
      <c r="L30" s="633">
        <v>2</v>
      </c>
      <c r="M30" s="1191" t="s">
        <v>26</v>
      </c>
      <c r="N30" s="77" t="s">
        <v>73</v>
      </c>
      <c r="O30" s="617"/>
      <c r="P30" s="612"/>
    </row>
    <row r="31" spans="1:17" ht="66" customHeight="1" thickBot="1" x14ac:dyDescent="0.3">
      <c r="A31" s="1162">
        <v>3</v>
      </c>
      <c r="B31" s="1238">
        <v>2</v>
      </c>
      <c r="C31" s="1247" t="s">
        <v>27</v>
      </c>
      <c r="D31" s="1248" t="s">
        <v>81</v>
      </c>
      <c r="E31" s="1259" t="s">
        <v>72</v>
      </c>
      <c r="F31" s="1293">
        <v>21</v>
      </c>
      <c r="G31" s="1075"/>
      <c r="K31" s="1190">
        <v>10</v>
      </c>
      <c r="L31" s="643">
        <v>2</v>
      </c>
      <c r="M31" s="1192" t="s">
        <v>26</v>
      </c>
      <c r="N31" s="812" t="s">
        <v>68</v>
      </c>
      <c r="O31" s="614"/>
      <c r="P31" s="612"/>
    </row>
    <row r="32" spans="1:17" ht="52.5" customHeight="1" thickBot="1" x14ac:dyDescent="0.3">
      <c r="A32" s="1162">
        <v>4</v>
      </c>
      <c r="B32" s="1251">
        <v>2</v>
      </c>
      <c r="C32" s="1247" t="s">
        <v>27</v>
      </c>
      <c r="D32" s="1252" t="s">
        <v>82</v>
      </c>
      <c r="E32" s="1261" t="s">
        <v>83</v>
      </c>
      <c r="F32" s="1295">
        <v>6</v>
      </c>
      <c r="G32" s="1076"/>
      <c r="K32" s="1187">
        <v>11</v>
      </c>
      <c r="L32" s="631">
        <v>3</v>
      </c>
      <c r="M32" s="636" t="s">
        <v>25</v>
      </c>
      <c r="N32" s="812" t="s">
        <v>47</v>
      </c>
      <c r="P32" s="615"/>
    </row>
    <row r="33" spans="1:16" ht="45" customHeight="1" thickBot="1" x14ac:dyDescent="0.35">
      <c r="A33" s="1235">
        <v>5</v>
      </c>
      <c r="B33" s="1238">
        <v>4</v>
      </c>
      <c r="C33" s="1253" t="s">
        <v>27</v>
      </c>
      <c r="D33" s="1237" t="s">
        <v>12</v>
      </c>
      <c r="E33" s="1259" t="s">
        <v>39</v>
      </c>
      <c r="F33" s="1296">
        <v>6</v>
      </c>
      <c r="G33" s="1057"/>
      <c r="K33" s="1188">
        <v>12</v>
      </c>
      <c r="L33" s="633">
        <v>3</v>
      </c>
      <c r="M33" s="638" t="s">
        <v>27</v>
      </c>
      <c r="N33" s="812" t="s">
        <v>48</v>
      </c>
      <c r="O33" s="614"/>
      <c r="P33" s="616"/>
    </row>
    <row r="34" spans="1:16" ht="47.25" thickBot="1" x14ac:dyDescent="0.3">
      <c r="A34" s="1236">
        <v>6</v>
      </c>
      <c r="B34" s="1254">
        <v>1</v>
      </c>
      <c r="C34" s="1255" t="s">
        <v>26</v>
      </c>
      <c r="D34" s="1256" t="s">
        <v>242</v>
      </c>
      <c r="E34" s="1262" t="s">
        <v>240</v>
      </c>
      <c r="F34" s="1297">
        <v>10</v>
      </c>
      <c r="G34" s="949"/>
      <c r="K34" s="1200">
        <v>13</v>
      </c>
      <c r="L34" s="645">
        <v>4</v>
      </c>
      <c r="M34" s="644" t="s">
        <v>25</v>
      </c>
      <c r="N34" s="78" t="s">
        <v>7</v>
      </c>
      <c r="O34" s="619"/>
      <c r="P34" s="616"/>
    </row>
    <row r="35" spans="1:16" ht="47.25" customHeight="1" thickBot="1" x14ac:dyDescent="0.3">
      <c r="A35" s="706">
        <v>7</v>
      </c>
      <c r="B35" s="1254">
        <v>2</v>
      </c>
      <c r="C35" s="1257" t="s">
        <v>26</v>
      </c>
      <c r="D35" s="1258" t="s">
        <v>243</v>
      </c>
      <c r="E35" s="1263" t="s">
        <v>87</v>
      </c>
      <c r="F35" s="1298">
        <v>10</v>
      </c>
      <c r="G35" s="913"/>
    </row>
    <row r="36" spans="1:16" ht="28.5" customHeight="1" thickBot="1" x14ac:dyDescent="0.3">
      <c r="A36" s="676"/>
      <c r="B36" s="854"/>
      <c r="C36" s="1053"/>
      <c r="D36" s="1054"/>
      <c r="E36" s="1264" t="s">
        <v>11</v>
      </c>
      <c r="F36" s="1299">
        <f>SUM(O18)</f>
        <v>1</v>
      </c>
      <c r="G36" s="1077"/>
      <c r="H36" t="s">
        <v>0</v>
      </c>
    </row>
    <row r="37" spans="1:16" ht="47.25" customHeight="1" thickBot="1" x14ac:dyDescent="0.3">
      <c r="A37" s="675"/>
      <c r="B37" s="1336" t="s">
        <v>15</v>
      </c>
      <c r="C37" s="1337"/>
      <c r="D37" s="1338"/>
      <c r="E37" s="1068"/>
      <c r="F37" s="1300">
        <v>80</v>
      </c>
      <c r="G37" s="700"/>
    </row>
    <row r="38" spans="1:16" ht="47.25" customHeight="1" thickBot="1" x14ac:dyDescent="0.3">
      <c r="A38" s="677"/>
      <c r="B38" s="1330" t="s">
        <v>16</v>
      </c>
      <c r="C38" s="1331"/>
      <c r="D38" s="1332"/>
      <c r="E38" s="1070"/>
      <c r="F38" s="1301">
        <f>F37+F36</f>
        <v>81</v>
      </c>
      <c r="G38" s="1078"/>
      <c r="H38" s="9"/>
      <c r="I38" s="9">
        <f>SUM(F33:F33)</f>
        <v>6</v>
      </c>
    </row>
    <row r="39" spans="1:16" ht="47.25" customHeight="1" thickBot="1" x14ac:dyDescent="0.3">
      <c r="A39" s="1066"/>
      <c r="B39" s="1058"/>
      <c r="C39" s="1058"/>
      <c r="D39" s="1058"/>
      <c r="E39" s="1059" t="s">
        <v>259</v>
      </c>
      <c r="F39" s="1302"/>
      <c r="G39" s="1079"/>
      <c r="H39" s="9"/>
      <c r="I39" s="9"/>
    </row>
    <row r="40" spans="1:16" ht="47.25" customHeight="1" thickBot="1" x14ac:dyDescent="0.3">
      <c r="A40" s="170"/>
      <c r="B40" s="1319"/>
      <c r="C40" s="1320"/>
      <c r="D40" s="1320"/>
      <c r="E40" s="1065" t="s">
        <v>260</v>
      </c>
      <c r="F40" s="1303"/>
      <c r="H40" s="1072"/>
      <c r="I40" s="9"/>
    </row>
    <row r="41" spans="1:16" ht="51" customHeight="1" thickBot="1" x14ac:dyDescent="0.45">
      <c r="A41" s="1097"/>
      <c r="B41" s="1101"/>
      <c r="C41" s="1102"/>
      <c r="D41" s="1339" t="s">
        <v>17</v>
      </c>
      <c r="E41" s="1340"/>
      <c r="F41" s="1304">
        <f>SUM(F24+F37)</f>
        <v>226</v>
      </c>
      <c r="G41" s="1073"/>
      <c r="H41" s="9"/>
      <c r="I41" s="9"/>
    </row>
    <row r="42" spans="1:16" ht="40.5" customHeight="1" thickBot="1" x14ac:dyDescent="0.45">
      <c r="A42" s="1062"/>
      <c r="B42" s="1104"/>
      <c r="C42" s="1105"/>
      <c r="D42" s="1339" t="s">
        <v>119</v>
      </c>
      <c r="E42" s="1340"/>
      <c r="F42" s="1305">
        <f>SUM(F38+F25)</f>
        <v>236</v>
      </c>
      <c r="G42" s="1061"/>
      <c r="I42" s="9"/>
    </row>
    <row r="43" spans="1:16" ht="30" hidden="1" customHeight="1" x14ac:dyDescent="0.35">
      <c r="A43" s="1062"/>
      <c r="B43" s="1098"/>
      <c r="C43" s="1099"/>
      <c r="D43" s="1339" t="s">
        <v>119</v>
      </c>
      <c r="E43" s="1340"/>
      <c r="F43" s="1100">
        <f>F42+F23</f>
        <v>245</v>
      </c>
    </row>
    <row r="44" spans="1:16" ht="30" customHeight="1" x14ac:dyDescent="0.35">
      <c r="A44" s="1062"/>
      <c r="B44" s="1106"/>
      <c r="C44" s="1106"/>
      <c r="D44" s="1107"/>
      <c r="E44" s="1107"/>
      <c r="F44" s="1108"/>
    </row>
    <row r="45" spans="1:16" ht="39" customHeight="1" thickBot="1" x14ac:dyDescent="0.4">
      <c r="A45" s="1062"/>
      <c r="B45" s="1175"/>
      <c r="C45" s="1176" t="s">
        <v>302</v>
      </c>
      <c r="D45" s="1175"/>
      <c r="E45" s="1175"/>
      <c r="F45" s="1175"/>
      <c r="G45" s="115"/>
    </row>
    <row r="46" spans="1:16" ht="36" hidden="1" customHeight="1" x14ac:dyDescent="0.35">
      <c r="A46" s="1062"/>
      <c r="B46" s="200"/>
      <c r="C46" s="200"/>
      <c r="D46" s="200"/>
      <c r="E46" s="195"/>
      <c r="F46" s="195"/>
      <c r="G46" s="116"/>
    </row>
    <row r="47" spans="1:16" ht="0.75" customHeight="1" thickBot="1" x14ac:dyDescent="0.3">
      <c r="A47" s="1062"/>
      <c r="B47" s="1150" t="s">
        <v>21</v>
      </c>
      <c r="C47" s="54"/>
      <c r="D47" s="655" t="s">
        <v>1</v>
      </c>
      <c r="E47" s="655" t="s">
        <v>35</v>
      </c>
      <c r="F47" s="656" t="s">
        <v>20</v>
      </c>
    </row>
    <row r="48" spans="1:16" ht="21.75" customHeight="1" thickBot="1" x14ac:dyDescent="0.3">
      <c r="A48" s="1177"/>
      <c r="B48" s="1341" t="s">
        <v>312</v>
      </c>
      <c r="C48" s="1341"/>
      <c r="D48" s="1341"/>
      <c r="E48" s="1341"/>
      <c r="F48" s="1342"/>
    </row>
    <row r="49" spans="1:15" ht="58.5" customHeight="1" thickBot="1" x14ac:dyDescent="0.35">
      <c r="A49" s="1237">
        <v>1</v>
      </c>
      <c r="B49" s="1238">
        <v>1</v>
      </c>
      <c r="C49" s="1136" t="s">
        <v>25</v>
      </c>
      <c r="D49" s="1120" t="s">
        <v>167</v>
      </c>
      <c r="E49" s="1131" t="s">
        <v>223</v>
      </c>
      <c r="F49" s="1151">
        <v>3</v>
      </c>
      <c r="J49" s="1062"/>
      <c r="K49" s="1328" t="s">
        <v>302</v>
      </c>
      <c r="L49" s="1328"/>
      <c r="M49" s="1328"/>
      <c r="N49" s="1328"/>
      <c r="O49" s="1328"/>
    </row>
    <row r="50" spans="1:15" ht="58.5" customHeight="1" thickBot="1" x14ac:dyDescent="0.45">
      <c r="A50" s="1163">
        <v>2</v>
      </c>
      <c r="B50" s="1172">
        <v>1</v>
      </c>
      <c r="C50" s="1137" t="s">
        <v>25</v>
      </c>
      <c r="D50" s="1134" t="s">
        <v>169</v>
      </c>
      <c r="E50" s="1130" t="s">
        <v>220</v>
      </c>
      <c r="F50" s="1124">
        <v>6</v>
      </c>
      <c r="J50" s="1062"/>
      <c r="K50" s="1329" t="s">
        <v>310</v>
      </c>
      <c r="L50" s="1329"/>
      <c r="M50" s="1329"/>
      <c r="N50" s="1329"/>
      <c r="O50" s="1329"/>
    </row>
    <row r="51" spans="1:15" ht="58.5" customHeight="1" thickBot="1" x14ac:dyDescent="0.3">
      <c r="A51" s="1239">
        <v>3</v>
      </c>
      <c r="B51" s="1229">
        <v>1</v>
      </c>
      <c r="C51" s="1139" t="s">
        <v>303</v>
      </c>
      <c r="D51" s="1132" t="s">
        <v>184</v>
      </c>
      <c r="E51" s="1133" t="s">
        <v>218</v>
      </c>
      <c r="F51" s="1152">
        <v>2</v>
      </c>
      <c r="J51" s="1062"/>
      <c r="K51" s="1153" t="s">
        <v>21</v>
      </c>
      <c r="L51" s="823"/>
      <c r="M51" s="1134" t="s">
        <v>1</v>
      </c>
      <c r="N51" s="1161" t="s">
        <v>35</v>
      </c>
      <c r="O51" s="706" t="s">
        <v>20</v>
      </c>
    </row>
    <row r="52" spans="1:15" ht="36" customHeight="1" thickBot="1" x14ac:dyDescent="0.35">
      <c r="A52" s="1237">
        <v>4</v>
      </c>
      <c r="B52" s="1238">
        <v>1</v>
      </c>
      <c r="C52" s="1141" t="s">
        <v>26</v>
      </c>
      <c r="D52" s="1116" t="s">
        <v>171</v>
      </c>
      <c r="E52" s="1125" t="s">
        <v>234</v>
      </c>
      <c r="F52" s="1121">
        <v>1</v>
      </c>
      <c r="J52" s="1140">
        <v>1</v>
      </c>
      <c r="K52" s="1165">
        <v>1</v>
      </c>
      <c r="L52" s="1166" t="s">
        <v>27</v>
      </c>
      <c r="M52" s="1163" t="s">
        <v>177</v>
      </c>
      <c r="N52" s="1158" t="s">
        <v>307</v>
      </c>
      <c r="O52" s="1171">
        <v>2</v>
      </c>
    </row>
    <row r="53" spans="1:15" ht="36" customHeight="1" thickBot="1" x14ac:dyDescent="0.35">
      <c r="A53" s="1239">
        <v>5</v>
      </c>
      <c r="B53" s="1240">
        <v>2</v>
      </c>
      <c r="C53" s="1143" t="s">
        <v>25</v>
      </c>
      <c r="D53" s="1117" t="s">
        <v>88</v>
      </c>
      <c r="E53" s="1126" t="s">
        <v>304</v>
      </c>
      <c r="F53" s="1122">
        <v>1</v>
      </c>
      <c r="J53" s="1135">
        <v>2</v>
      </c>
      <c r="K53" s="1157">
        <v>1</v>
      </c>
      <c r="L53" s="1167" t="s">
        <v>27</v>
      </c>
      <c r="M53" s="1164" t="s">
        <v>178</v>
      </c>
      <c r="N53" s="1156" t="s">
        <v>306</v>
      </c>
      <c r="O53" s="1172">
        <v>1</v>
      </c>
    </row>
    <row r="54" spans="1:15" ht="72.75" customHeight="1" thickBot="1" x14ac:dyDescent="0.3">
      <c r="A54" s="1241">
        <v>6</v>
      </c>
      <c r="B54" s="1238">
        <v>3</v>
      </c>
      <c r="C54" s="1137" t="s">
        <v>25</v>
      </c>
      <c r="D54" s="1118" t="s">
        <v>47</v>
      </c>
      <c r="E54" s="1127" t="s">
        <v>219</v>
      </c>
      <c r="F54" s="1123">
        <v>6</v>
      </c>
      <c r="J54" s="1155">
        <v>3</v>
      </c>
      <c r="K54" s="1157">
        <v>2</v>
      </c>
      <c r="L54" s="1168" t="s">
        <v>27</v>
      </c>
      <c r="M54" s="1163" t="s">
        <v>81</v>
      </c>
      <c r="N54" s="1185" t="s">
        <v>308</v>
      </c>
      <c r="O54" s="1173">
        <v>9</v>
      </c>
    </row>
    <row r="55" spans="1:15" ht="60" customHeight="1" thickBot="1" x14ac:dyDescent="0.3">
      <c r="A55" s="1242">
        <v>1</v>
      </c>
      <c r="B55" s="1243">
        <v>3</v>
      </c>
      <c r="C55" s="1114" t="s">
        <v>27</v>
      </c>
      <c r="D55" s="1119" t="s">
        <v>48</v>
      </c>
      <c r="E55" s="1128" t="s">
        <v>245</v>
      </c>
      <c r="F55" s="1152">
        <v>4</v>
      </c>
      <c r="J55" s="1135">
        <v>4</v>
      </c>
      <c r="K55" s="1169">
        <v>2</v>
      </c>
      <c r="L55" s="1170" t="s">
        <v>27</v>
      </c>
      <c r="M55" s="1012" t="s">
        <v>82</v>
      </c>
      <c r="N55" s="1125" t="s">
        <v>309</v>
      </c>
      <c r="O55" s="1172">
        <v>5</v>
      </c>
    </row>
    <row r="56" spans="1:15" ht="58.5" customHeight="1" thickBot="1" x14ac:dyDescent="0.3">
      <c r="A56" s="1244">
        <v>7</v>
      </c>
      <c r="B56" s="1245">
        <v>3</v>
      </c>
      <c r="C56" s="1115" t="s">
        <v>27</v>
      </c>
      <c r="D56" s="1120" t="s">
        <v>48</v>
      </c>
      <c r="E56" s="1129" t="s">
        <v>305</v>
      </c>
      <c r="F56" s="1151">
        <v>5</v>
      </c>
      <c r="J56" s="1113"/>
      <c r="K56" s="1330" t="s">
        <v>14</v>
      </c>
      <c r="L56" s="1331"/>
      <c r="M56" s="1332"/>
      <c r="N56" s="1159"/>
      <c r="O56" s="1160">
        <f>SUM(O52:O55)</f>
        <v>17</v>
      </c>
    </row>
    <row r="57" spans="1:15" ht="36.75" customHeight="1" thickBot="1" x14ac:dyDescent="0.3">
      <c r="A57" s="1149">
        <v>8</v>
      </c>
      <c r="B57" s="1165">
        <v>4</v>
      </c>
      <c r="C57" s="1323" t="s">
        <v>25</v>
      </c>
      <c r="D57" s="943" t="s">
        <v>7</v>
      </c>
      <c r="E57" s="1130" t="s">
        <v>251</v>
      </c>
      <c r="F57" s="1124">
        <v>2</v>
      </c>
    </row>
    <row r="58" spans="1:15" ht="39" customHeight="1" thickBot="1" x14ac:dyDescent="0.3">
      <c r="A58" s="1148"/>
      <c r="B58" s="1333" t="s">
        <v>14</v>
      </c>
      <c r="C58" s="1334"/>
      <c r="D58" s="1335"/>
      <c r="E58" s="657"/>
      <c r="F58" s="658">
        <f>SUM(F49+F50+F51+F52+F53+F54+F56+F57)</f>
        <v>26</v>
      </c>
    </row>
    <row r="60" spans="1:15" ht="57.75" customHeight="1" x14ac:dyDescent="0.25">
      <c r="B60" s="9"/>
    </row>
    <row r="61" spans="1:15" ht="30" customHeight="1" x14ac:dyDescent="0.25">
      <c r="B61" s="9"/>
    </row>
    <row r="62" spans="1:15" ht="58.5" customHeight="1" x14ac:dyDescent="0.25"/>
    <row r="63" spans="1:15" ht="27.75" customHeight="1" x14ac:dyDescent="0.25"/>
    <row r="64" spans="1:15" ht="30" customHeight="1" x14ac:dyDescent="0.25"/>
    <row r="65" ht="45.75" customHeight="1" x14ac:dyDescent="0.25"/>
    <row r="66" ht="117.75" customHeight="1" x14ac:dyDescent="0.25"/>
    <row r="67" ht="33" customHeight="1" x14ac:dyDescent="0.25"/>
    <row r="68" ht="45.75" customHeight="1" x14ac:dyDescent="0.25"/>
    <row r="69" ht="45.75" customHeight="1" x14ac:dyDescent="0.25"/>
    <row r="70" ht="45.75" customHeight="1" x14ac:dyDescent="0.25"/>
    <row r="71" ht="45.75" customHeight="1" x14ac:dyDescent="0.25"/>
    <row r="78" ht="19.5" customHeight="1" x14ac:dyDescent="0.25"/>
  </sheetData>
  <mergeCells count="22">
    <mergeCell ref="B25:D25"/>
    <mergeCell ref="A1:O1"/>
    <mergeCell ref="F2:I2"/>
    <mergeCell ref="A3:O3"/>
    <mergeCell ref="A6:F6"/>
    <mergeCell ref="J6:O6"/>
    <mergeCell ref="J12:N12"/>
    <mergeCell ref="J15:O15"/>
    <mergeCell ref="J18:N18"/>
    <mergeCell ref="K20:O20"/>
    <mergeCell ref="B23:D23"/>
    <mergeCell ref="B24:D24"/>
    <mergeCell ref="K49:O49"/>
    <mergeCell ref="K50:O50"/>
    <mergeCell ref="K56:M56"/>
    <mergeCell ref="B58:D58"/>
    <mergeCell ref="B37:D37"/>
    <mergeCell ref="B38:D38"/>
    <mergeCell ref="D41:E41"/>
    <mergeCell ref="D42:E42"/>
    <mergeCell ref="D43:E43"/>
    <mergeCell ref="B48:F48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opLeftCell="A25" zoomScale="70" zoomScaleNormal="70" zoomScalePageLayoutView="60" workbookViewId="0">
      <selection activeCell="G10" sqref="G10"/>
    </sheetView>
  </sheetViews>
  <sheetFormatPr defaultRowHeight="15" x14ac:dyDescent="0.25"/>
  <cols>
    <col min="1" max="1" width="8.1406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6.425781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265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9" thickBot="1" x14ac:dyDescent="0.3">
      <c r="A5" s="823" t="s">
        <v>257</v>
      </c>
      <c r="B5" s="859" t="s">
        <v>21</v>
      </c>
      <c r="C5" s="822"/>
      <c r="D5" s="607" t="s">
        <v>1</v>
      </c>
      <c r="E5" s="607" t="s">
        <v>19</v>
      </c>
      <c r="F5" s="608" t="s">
        <v>20</v>
      </c>
      <c r="G5" s="706"/>
      <c r="J5" s="54"/>
      <c r="K5" s="857" t="s">
        <v>21</v>
      </c>
      <c r="L5" s="55"/>
      <c r="M5" s="858" t="s">
        <v>1</v>
      </c>
      <c r="N5" s="858" t="s">
        <v>19</v>
      </c>
      <c r="O5" s="860" t="s">
        <v>20</v>
      </c>
      <c r="P5" s="861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886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831">
        <v>1</v>
      </c>
      <c r="C7" s="825" t="s">
        <v>26</v>
      </c>
      <c r="D7" s="468" t="s">
        <v>171</v>
      </c>
      <c r="E7" s="525" t="s">
        <v>172</v>
      </c>
      <c r="F7" s="663">
        <v>9</v>
      </c>
      <c r="G7" s="678"/>
      <c r="J7" s="804"/>
      <c r="K7" s="15"/>
      <c r="L7" s="266"/>
      <c r="M7" s="254"/>
      <c r="N7" s="255"/>
      <c r="O7" s="62"/>
      <c r="P7" s="93"/>
    </row>
    <row r="8" spans="1:17" ht="57" customHeight="1" thickBot="1" x14ac:dyDescent="0.3">
      <c r="A8" s="507">
        <v>2</v>
      </c>
      <c r="B8" s="832">
        <v>1</v>
      </c>
      <c r="C8" s="826" t="s">
        <v>26</v>
      </c>
      <c r="D8" s="253" t="s">
        <v>173</v>
      </c>
      <c r="E8" s="526" t="s">
        <v>174</v>
      </c>
      <c r="F8" s="664">
        <v>7</v>
      </c>
      <c r="G8" s="679"/>
      <c r="J8" s="802">
        <v>1</v>
      </c>
      <c r="K8" s="805">
        <v>4</v>
      </c>
      <c r="L8" s="626" t="s">
        <v>25</v>
      </c>
      <c r="M8" s="817" t="s">
        <v>3</v>
      </c>
      <c r="N8" s="622" t="s">
        <v>34</v>
      </c>
      <c r="O8" s="809">
        <v>2</v>
      </c>
      <c r="P8" s="810" t="s">
        <v>145</v>
      </c>
    </row>
    <row r="9" spans="1:17" ht="66" customHeight="1" thickBot="1" x14ac:dyDescent="0.35">
      <c r="A9" s="508">
        <v>3</v>
      </c>
      <c r="B9" s="832">
        <v>3</v>
      </c>
      <c r="C9" s="827" t="s">
        <v>25</v>
      </c>
      <c r="D9" s="252" t="s">
        <v>47</v>
      </c>
      <c r="E9" s="527" t="s">
        <v>46</v>
      </c>
      <c r="F9" s="664">
        <v>9</v>
      </c>
      <c r="G9" s="680"/>
      <c r="J9" s="821">
        <v>2</v>
      </c>
      <c r="K9" s="802">
        <v>2</v>
      </c>
      <c r="L9" s="818" t="s">
        <v>26</v>
      </c>
      <c r="M9" s="819" t="s">
        <v>43</v>
      </c>
      <c r="N9" s="623" t="s">
        <v>31</v>
      </c>
      <c r="O9" s="820">
        <v>3</v>
      </c>
      <c r="P9" s="816" t="s">
        <v>148</v>
      </c>
    </row>
    <row r="10" spans="1:17" ht="63.75" customHeight="1" thickBot="1" x14ac:dyDescent="0.35">
      <c r="A10" s="507">
        <v>4</v>
      </c>
      <c r="B10" s="832">
        <v>3</v>
      </c>
      <c r="C10" s="828" t="s">
        <v>27</v>
      </c>
      <c r="D10" s="252" t="s">
        <v>48</v>
      </c>
      <c r="E10" s="528" t="s">
        <v>49</v>
      </c>
      <c r="F10" s="664">
        <v>11</v>
      </c>
      <c r="G10" s="680" t="s">
        <v>267</v>
      </c>
      <c r="H10" s="9"/>
      <c r="I10" s="9"/>
      <c r="J10" s="802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41.25" thickBot="1" x14ac:dyDescent="0.35">
      <c r="A11" s="509">
        <v>5</v>
      </c>
      <c r="B11" s="832">
        <v>1</v>
      </c>
      <c r="C11" s="826" t="s">
        <v>26</v>
      </c>
      <c r="D11" s="253" t="s">
        <v>175</v>
      </c>
      <c r="E11" s="529" t="s">
        <v>176</v>
      </c>
      <c r="F11" s="664">
        <v>5</v>
      </c>
      <c r="G11" s="680"/>
      <c r="J11" s="804">
        <v>4</v>
      </c>
      <c r="K11" s="805">
        <v>2</v>
      </c>
      <c r="L11" s="806" t="s">
        <v>26</v>
      </c>
      <c r="M11" s="807" t="s">
        <v>69</v>
      </c>
      <c r="N11" s="808" t="s">
        <v>139</v>
      </c>
      <c r="O11" s="809">
        <v>1</v>
      </c>
      <c r="P11" s="810" t="s">
        <v>140</v>
      </c>
    </row>
    <row r="12" spans="1:17" ht="63.75" customHeight="1" thickBot="1" x14ac:dyDescent="0.35">
      <c r="A12" s="510">
        <v>6</v>
      </c>
      <c r="B12" s="833">
        <v>2</v>
      </c>
      <c r="C12" s="829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802">
        <v>5</v>
      </c>
      <c r="K12" s="19">
        <v>2</v>
      </c>
      <c r="L12" s="19" t="s">
        <v>25</v>
      </c>
      <c r="M12" s="814" t="s">
        <v>71</v>
      </c>
      <c r="N12" s="815" t="s">
        <v>216</v>
      </c>
      <c r="O12" s="124">
        <v>2</v>
      </c>
      <c r="P12" s="816" t="s">
        <v>217</v>
      </c>
    </row>
    <row r="13" spans="1:17" ht="46.5" customHeight="1" x14ac:dyDescent="0.3">
      <c r="A13" s="508">
        <v>7</v>
      </c>
      <c r="B13" s="832">
        <v>2</v>
      </c>
      <c r="C13" s="826" t="s">
        <v>26</v>
      </c>
      <c r="D13" s="253" t="s">
        <v>69</v>
      </c>
      <c r="E13" s="529" t="s">
        <v>75</v>
      </c>
      <c r="F13" s="664">
        <v>6</v>
      </c>
      <c r="G13" s="681"/>
      <c r="J13" s="800"/>
      <c r="K13" s="811"/>
      <c r="L13" s="811"/>
      <c r="M13" s="812"/>
      <c r="N13" s="87"/>
      <c r="O13" s="136"/>
      <c r="P13" s="813"/>
    </row>
    <row r="14" spans="1:17" ht="64.5" customHeight="1" thickBot="1" x14ac:dyDescent="0.35">
      <c r="A14" s="511">
        <v>8</v>
      </c>
      <c r="B14" s="834">
        <v>4</v>
      </c>
      <c r="C14" s="830" t="s">
        <v>25</v>
      </c>
      <c r="D14" s="477" t="s">
        <v>7</v>
      </c>
      <c r="E14" s="530" t="s">
        <v>28</v>
      </c>
      <c r="F14" s="666">
        <v>15</v>
      </c>
      <c r="G14" s="787"/>
      <c r="H14" s="9"/>
      <c r="I14" s="9"/>
      <c r="J14" s="26"/>
      <c r="K14" s="18"/>
      <c r="L14" s="790"/>
      <c r="M14" s="791"/>
      <c r="N14" s="792"/>
      <c r="O14" s="793"/>
      <c r="P14" s="121"/>
      <c r="Q14" s="9"/>
    </row>
    <row r="15" spans="1:17" ht="57" thickBot="1" x14ac:dyDescent="0.35">
      <c r="A15" s="512">
        <v>9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12</v>
      </c>
      <c r="G15" s="789" t="s">
        <v>253</v>
      </c>
      <c r="J15" s="800"/>
      <c r="K15" s="801"/>
      <c r="L15" s="794"/>
      <c r="M15" s="795"/>
      <c r="N15" s="796"/>
      <c r="O15" s="797"/>
      <c r="P15" s="798"/>
    </row>
    <row r="16" spans="1:17" ht="100.5" customHeight="1" thickBot="1" x14ac:dyDescent="0.35">
      <c r="A16" s="508">
        <v>10</v>
      </c>
      <c r="B16" s="625">
        <v>1</v>
      </c>
      <c r="C16" s="880" t="s">
        <v>27</v>
      </c>
      <c r="D16" s="621" t="s">
        <v>169</v>
      </c>
      <c r="E16" s="622" t="s">
        <v>170</v>
      </c>
      <c r="F16" s="667">
        <v>16</v>
      </c>
      <c r="G16" s="881" t="s">
        <v>263</v>
      </c>
      <c r="H16" s="9"/>
      <c r="I16" s="9"/>
      <c r="J16" s="802"/>
      <c r="K16" s="803"/>
      <c r="L16" s="799"/>
      <c r="M16" s="98"/>
      <c r="N16" s="95"/>
      <c r="O16" s="232"/>
      <c r="P16" s="233"/>
      <c r="Q16" s="9"/>
    </row>
    <row r="17" spans="1:17" ht="41.25" thickBot="1" x14ac:dyDescent="0.35">
      <c r="A17" s="882">
        <v>11</v>
      </c>
      <c r="B17" s="627">
        <v>1</v>
      </c>
      <c r="C17" s="883" t="s">
        <v>25</v>
      </c>
      <c r="D17" s="624" t="s">
        <v>184</v>
      </c>
      <c r="E17" s="623" t="s">
        <v>185</v>
      </c>
      <c r="F17" s="668">
        <v>14</v>
      </c>
      <c r="G17" s="884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12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788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>
        <v>13</v>
      </c>
      <c r="B19" s="229">
        <v>2</v>
      </c>
      <c r="C19" s="485" t="s">
        <v>25</v>
      </c>
      <c r="D19" s="251" t="s">
        <v>70</v>
      </c>
      <c r="E19" s="531" t="s">
        <v>77</v>
      </c>
      <c r="F19" s="669">
        <v>11</v>
      </c>
      <c r="G19" s="682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61.5" customHeight="1" thickBot="1" x14ac:dyDescent="0.35">
      <c r="A20" s="514">
        <v>14</v>
      </c>
      <c r="B20" s="229">
        <v>1</v>
      </c>
      <c r="C20" s="162" t="s">
        <v>26</v>
      </c>
      <c r="D20" s="165" t="s">
        <v>237</v>
      </c>
      <c r="E20" s="532" t="s">
        <v>238</v>
      </c>
      <c r="F20" s="292">
        <v>8</v>
      </c>
      <c r="G20" s="682" t="s">
        <v>255</v>
      </c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148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158</v>
      </c>
      <c r="G24" s="685">
        <f>F24+8</f>
        <v>166</v>
      </c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262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261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836"/>
      <c r="C27" s="162" t="s">
        <v>26</v>
      </c>
      <c r="D27" s="839" t="s">
        <v>54</v>
      </c>
      <c r="E27" s="840" t="s">
        <v>54</v>
      </c>
      <c r="F27" s="841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671"/>
      <c r="B28" s="837" t="s">
        <v>21</v>
      </c>
      <c r="C28" s="824"/>
      <c r="D28" s="855" t="s">
        <v>1</v>
      </c>
      <c r="E28" s="855" t="s">
        <v>19</v>
      </c>
      <c r="F28" s="85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/>
      <c r="B29" s="838"/>
      <c r="C29" s="835"/>
      <c r="D29" s="835"/>
      <c r="E29" s="835"/>
      <c r="F29" s="691"/>
      <c r="G29" s="691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673">
        <v>1</v>
      </c>
      <c r="B30" s="848">
        <v>1</v>
      </c>
      <c r="C30" s="842" t="s">
        <v>27</v>
      </c>
      <c r="D30" s="468" t="s">
        <v>177</v>
      </c>
      <c r="E30" s="525" t="s">
        <v>179</v>
      </c>
      <c r="F30" s="489">
        <v>13</v>
      </c>
      <c r="G30" s="890" t="s">
        <v>266</v>
      </c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872">
        <v>2</v>
      </c>
      <c r="B31" s="849">
        <v>1</v>
      </c>
      <c r="C31" s="843" t="s">
        <v>27</v>
      </c>
      <c r="D31" s="251" t="s">
        <v>178</v>
      </c>
      <c r="E31" s="531" t="s">
        <v>170</v>
      </c>
      <c r="F31" s="492">
        <v>12</v>
      </c>
      <c r="G31" s="693">
        <v>3</v>
      </c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873">
        <v>3</v>
      </c>
      <c r="B32" s="850">
        <v>4</v>
      </c>
      <c r="C32" s="84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4</v>
      </c>
      <c r="B33" s="851">
        <v>2</v>
      </c>
      <c r="C33" s="845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5</v>
      </c>
      <c r="B34" s="852">
        <v>2</v>
      </c>
      <c r="C34" s="844" t="s">
        <v>27</v>
      </c>
      <c r="D34" s="252" t="s">
        <v>82</v>
      </c>
      <c r="E34" s="527" t="s">
        <v>83</v>
      </c>
      <c r="F34" s="500">
        <v>8</v>
      </c>
      <c r="G34" s="699"/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6</v>
      </c>
      <c r="B35" s="853">
        <v>1</v>
      </c>
      <c r="C35" s="846" t="s">
        <v>26</v>
      </c>
      <c r="D35" s="272" t="s">
        <v>242</v>
      </c>
      <c r="E35" s="540" t="s">
        <v>240</v>
      </c>
      <c r="F35" s="274">
        <v>0</v>
      </c>
      <c r="G35" s="700">
        <v>10</v>
      </c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7</v>
      </c>
      <c r="B36" s="853">
        <v>2</v>
      </c>
      <c r="C36" s="846" t="s">
        <v>26</v>
      </c>
      <c r="D36" s="165" t="s">
        <v>243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/>
      <c r="B37" s="854"/>
      <c r="C37" s="847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/>
      <c r="B38" s="1353" t="s">
        <v>15</v>
      </c>
      <c r="C38" s="1354"/>
      <c r="D38" s="1376"/>
      <c r="E38" s="7"/>
      <c r="F38" s="243">
        <f>SUM(F30:F37)</f>
        <v>70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/>
      <c r="B39" s="1355" t="s">
        <v>16</v>
      </c>
      <c r="C39" s="1356"/>
      <c r="D39" s="1378"/>
      <c r="E39" s="42"/>
      <c r="F39" s="201">
        <f>F38+F37</f>
        <v>70</v>
      </c>
      <c r="G39" s="704" t="e">
        <f>F39+G30+G31+G35</f>
        <v>#VALUE!</v>
      </c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/>
      <c r="B40" s="279"/>
      <c r="C40" s="279"/>
      <c r="D40" s="279"/>
      <c r="E40" s="287" t="s">
        <v>259</v>
      </c>
      <c r="F40" s="286"/>
      <c r="G40" s="879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260</v>
      </c>
      <c r="F41" s="286"/>
      <c r="G41" s="112" t="e">
        <f>G24+G39</f>
        <v>#VALUE!</v>
      </c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885"/>
      <c r="L43" s="885"/>
      <c r="M43" s="885"/>
      <c r="N43" s="29"/>
      <c r="O43" s="30"/>
      <c r="P43" s="28"/>
    </row>
    <row r="44" spans="1:16" ht="0.75" customHeight="1" x14ac:dyDescent="0.25">
      <c r="A44" s="284"/>
      <c r="J44" s="28"/>
      <c r="K44" s="885"/>
      <c r="L44" s="885"/>
      <c r="M44" s="885"/>
      <c r="N44" s="29"/>
      <c r="O44" s="30"/>
      <c r="P44" s="28"/>
    </row>
    <row r="45" spans="1:16" ht="36" customHeight="1" x14ac:dyDescent="0.35">
      <c r="A45" s="284"/>
      <c r="B45" s="888"/>
      <c r="C45" s="888"/>
      <c r="D45" s="1386" t="s">
        <v>17</v>
      </c>
      <c r="E45" s="1387"/>
      <c r="F45" s="290">
        <f>F38+F23</f>
        <v>218</v>
      </c>
      <c r="G45" s="115"/>
      <c r="J45" s="28"/>
      <c r="K45" s="885"/>
      <c r="L45" s="885"/>
      <c r="M45" s="885"/>
      <c r="N45" s="29"/>
      <c r="O45" s="30"/>
      <c r="P45" s="28"/>
    </row>
    <row r="46" spans="1:16" ht="36" customHeight="1" x14ac:dyDescent="0.35">
      <c r="A46" s="284"/>
      <c r="B46" s="889"/>
      <c r="C46" s="889"/>
      <c r="D46" s="1388" t="s">
        <v>119</v>
      </c>
      <c r="E46" s="1389"/>
      <c r="F46" s="291">
        <f>F45+F22</f>
        <v>228</v>
      </c>
      <c r="G46" s="116"/>
      <c r="J46" s="28"/>
      <c r="K46" s="885"/>
      <c r="L46" s="885"/>
      <c r="M46" s="885"/>
      <c r="N46" s="29"/>
      <c r="O46" s="30"/>
      <c r="P46" s="28"/>
    </row>
    <row r="47" spans="1:16" ht="25.5" customHeight="1" thickBot="1" x14ac:dyDescent="0.3">
      <c r="A47" s="284"/>
      <c r="J47" s="28"/>
      <c r="K47" s="885"/>
      <c r="L47" s="885"/>
      <c r="M47" s="885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887" t="s">
        <v>17</v>
      </c>
      <c r="B49" s="786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3">
      <c r="A50" s="863">
        <v>1</v>
      </c>
      <c r="B50" s="13">
        <v>1</v>
      </c>
      <c r="C50" s="17" t="s">
        <v>26</v>
      </c>
      <c r="D50" s="502" t="s">
        <v>171</v>
      </c>
      <c r="E50" s="611" t="s">
        <v>234</v>
      </c>
      <c r="F50" s="634">
        <v>1</v>
      </c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A51" s="864">
        <v>2</v>
      </c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">
      <c r="A52" s="862" t="s">
        <v>258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1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57.75" customHeight="1" thickBot="1" x14ac:dyDescent="0.3">
      <c r="A53" s="865">
        <v>4</v>
      </c>
      <c r="B53" s="13">
        <v>3</v>
      </c>
      <c r="C53" s="65" t="s">
        <v>27</v>
      </c>
      <c r="D53" s="502" t="s">
        <v>48</v>
      </c>
      <c r="E53" s="660" t="s">
        <v>245</v>
      </c>
      <c r="F53" s="634">
        <v>4</v>
      </c>
      <c r="J53" s="635">
        <v>2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88">
        <v>5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3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0">
        <v>6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4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866">
        <v>7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5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867">
        <v>8</v>
      </c>
      <c r="B57" s="13">
        <v>4</v>
      </c>
      <c r="C57" s="13"/>
      <c r="D57" s="502" t="s">
        <v>7</v>
      </c>
      <c r="E57" s="617" t="s">
        <v>251</v>
      </c>
      <c r="F57" s="634">
        <v>2</v>
      </c>
      <c r="J57" s="633">
        <v>6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868">
        <v>9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7</v>
      </c>
      <c r="K58" s="645">
        <v>4</v>
      </c>
      <c r="L58" s="644" t="s">
        <v>25</v>
      </c>
      <c r="M58" s="504" t="s">
        <v>7</v>
      </c>
      <c r="N58" s="614"/>
      <c r="O58" s="615"/>
    </row>
    <row r="59" spans="1:15" ht="45.75" customHeight="1" thickBot="1" x14ac:dyDescent="0.3">
      <c r="A59" s="496">
        <v>10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8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493">
        <v>11</v>
      </c>
      <c r="B60" s="17">
        <v>2</v>
      </c>
      <c r="C60" s="65" t="s">
        <v>27</v>
      </c>
      <c r="D60" s="502" t="s">
        <v>71</v>
      </c>
      <c r="E60" s="617" t="s">
        <v>256</v>
      </c>
      <c r="F60" s="634">
        <v>1</v>
      </c>
      <c r="J60" s="642">
        <v>9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869">
        <v>12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10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870">
        <v>13</v>
      </c>
      <c r="B62" s="17">
        <v>1</v>
      </c>
      <c r="C62" s="65"/>
      <c r="D62" s="502"/>
      <c r="E62" s="617"/>
      <c r="F62" s="634"/>
      <c r="J62" s="649">
        <v>11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871">
        <v>14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0</v>
      </c>
    </row>
    <row r="64" spans="1:15" ht="45.75" customHeight="1" thickBot="1" x14ac:dyDescent="0.3">
      <c r="A64" s="139"/>
      <c r="B64" s="1333" t="s">
        <v>14</v>
      </c>
      <c r="C64" s="1334"/>
      <c r="D64" s="1335"/>
      <c r="E64" s="657"/>
      <c r="F64" s="658">
        <f>SUM(F50:F63)</f>
        <v>25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8" scale="2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opLeftCell="A28" zoomScale="70" zoomScaleNormal="70" zoomScalePageLayoutView="60" workbookViewId="0">
      <selection activeCell="F2" sqref="F2"/>
    </sheetView>
  </sheetViews>
  <sheetFormatPr defaultRowHeight="15" x14ac:dyDescent="0.25"/>
  <cols>
    <col min="1" max="1" width="8.1406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6.425781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264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9" thickBot="1" x14ac:dyDescent="0.3">
      <c r="A5" s="823" t="s">
        <v>257</v>
      </c>
      <c r="B5" s="859" t="s">
        <v>21</v>
      </c>
      <c r="C5" s="822"/>
      <c r="D5" s="607" t="s">
        <v>1</v>
      </c>
      <c r="E5" s="607" t="s">
        <v>19</v>
      </c>
      <c r="F5" s="608" t="s">
        <v>20</v>
      </c>
      <c r="G5" s="706"/>
      <c r="J5" s="54"/>
      <c r="K5" s="857" t="s">
        <v>21</v>
      </c>
      <c r="L5" s="55"/>
      <c r="M5" s="858" t="s">
        <v>1</v>
      </c>
      <c r="N5" s="858" t="s">
        <v>19</v>
      </c>
      <c r="O5" s="860" t="s">
        <v>20</v>
      </c>
      <c r="P5" s="861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875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831">
        <v>1</v>
      </c>
      <c r="C7" s="825" t="s">
        <v>26</v>
      </c>
      <c r="D7" s="468" t="s">
        <v>171</v>
      </c>
      <c r="E7" s="525" t="s">
        <v>172</v>
      </c>
      <c r="F7" s="663">
        <v>9</v>
      </c>
      <c r="G7" s="678"/>
      <c r="J7" s="804"/>
      <c r="K7" s="15"/>
      <c r="L7" s="266"/>
      <c r="M7" s="254"/>
      <c r="N7" s="255"/>
      <c r="O7" s="62"/>
      <c r="P7" s="93"/>
    </row>
    <row r="8" spans="1:17" ht="57" customHeight="1" thickBot="1" x14ac:dyDescent="0.3">
      <c r="A8" s="507">
        <v>2</v>
      </c>
      <c r="B8" s="832">
        <v>1</v>
      </c>
      <c r="C8" s="826" t="s">
        <v>26</v>
      </c>
      <c r="D8" s="253" t="s">
        <v>173</v>
      </c>
      <c r="E8" s="526" t="s">
        <v>174</v>
      </c>
      <c r="F8" s="664">
        <v>7</v>
      </c>
      <c r="G8" s="679"/>
      <c r="J8" s="802">
        <v>1</v>
      </c>
      <c r="K8" s="805">
        <v>4</v>
      </c>
      <c r="L8" s="626" t="s">
        <v>25</v>
      </c>
      <c r="M8" s="817" t="s">
        <v>3</v>
      </c>
      <c r="N8" s="622" t="s">
        <v>34</v>
      </c>
      <c r="O8" s="809">
        <v>2</v>
      </c>
      <c r="P8" s="810" t="s">
        <v>145</v>
      </c>
    </row>
    <row r="9" spans="1:17" ht="66" customHeight="1" thickBot="1" x14ac:dyDescent="0.35">
      <c r="A9" s="508">
        <v>3</v>
      </c>
      <c r="B9" s="832">
        <v>3</v>
      </c>
      <c r="C9" s="827" t="s">
        <v>25</v>
      </c>
      <c r="D9" s="252" t="s">
        <v>47</v>
      </c>
      <c r="E9" s="527" t="s">
        <v>46</v>
      </c>
      <c r="F9" s="664">
        <v>9</v>
      </c>
      <c r="G9" s="680"/>
      <c r="J9" s="821">
        <v>2</v>
      </c>
      <c r="K9" s="802">
        <v>2</v>
      </c>
      <c r="L9" s="818" t="s">
        <v>26</v>
      </c>
      <c r="M9" s="819" t="s">
        <v>43</v>
      </c>
      <c r="N9" s="623" t="s">
        <v>31</v>
      </c>
      <c r="O9" s="820">
        <v>3</v>
      </c>
      <c r="P9" s="816" t="s">
        <v>148</v>
      </c>
    </row>
    <row r="10" spans="1:17" ht="63.75" customHeight="1" thickBot="1" x14ac:dyDescent="0.35">
      <c r="A10" s="507">
        <v>4</v>
      </c>
      <c r="B10" s="832">
        <v>3</v>
      </c>
      <c r="C10" s="828" t="s">
        <v>27</v>
      </c>
      <c r="D10" s="252" t="s">
        <v>48</v>
      </c>
      <c r="E10" s="528" t="s">
        <v>49</v>
      </c>
      <c r="F10" s="664">
        <v>10</v>
      </c>
      <c r="G10" s="680"/>
      <c r="H10" s="9"/>
      <c r="I10" s="9"/>
      <c r="J10" s="802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41.25" thickBot="1" x14ac:dyDescent="0.35">
      <c r="A11" s="509">
        <v>5</v>
      </c>
      <c r="B11" s="832">
        <v>1</v>
      </c>
      <c r="C11" s="826" t="s">
        <v>26</v>
      </c>
      <c r="D11" s="253" t="s">
        <v>175</v>
      </c>
      <c r="E11" s="529" t="s">
        <v>176</v>
      </c>
      <c r="F11" s="664">
        <v>5</v>
      </c>
      <c r="G11" s="680"/>
      <c r="J11" s="804">
        <v>4</v>
      </c>
      <c r="K11" s="805">
        <v>2</v>
      </c>
      <c r="L11" s="806" t="s">
        <v>26</v>
      </c>
      <c r="M11" s="807" t="s">
        <v>69</v>
      </c>
      <c r="N11" s="808" t="s">
        <v>139</v>
      </c>
      <c r="O11" s="809">
        <v>1</v>
      </c>
      <c r="P11" s="810" t="s">
        <v>140</v>
      </c>
    </row>
    <row r="12" spans="1:17" ht="63.75" customHeight="1" thickBot="1" x14ac:dyDescent="0.35">
      <c r="A12" s="510">
        <v>6</v>
      </c>
      <c r="B12" s="833">
        <v>2</v>
      </c>
      <c r="C12" s="829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802">
        <v>5</v>
      </c>
      <c r="K12" s="19">
        <v>2</v>
      </c>
      <c r="L12" s="19" t="s">
        <v>25</v>
      </c>
      <c r="M12" s="814" t="s">
        <v>71</v>
      </c>
      <c r="N12" s="815" t="s">
        <v>216</v>
      </c>
      <c r="O12" s="124">
        <v>2</v>
      </c>
      <c r="P12" s="816" t="s">
        <v>217</v>
      </c>
    </row>
    <row r="13" spans="1:17" ht="46.5" customHeight="1" x14ac:dyDescent="0.3">
      <c r="A13" s="508">
        <v>7</v>
      </c>
      <c r="B13" s="832">
        <v>2</v>
      </c>
      <c r="C13" s="826" t="s">
        <v>26</v>
      </c>
      <c r="D13" s="253" t="s">
        <v>69</v>
      </c>
      <c r="E13" s="529" t="s">
        <v>75</v>
      </c>
      <c r="F13" s="664">
        <v>6</v>
      </c>
      <c r="G13" s="681"/>
      <c r="J13" s="800"/>
      <c r="K13" s="811"/>
      <c r="L13" s="811"/>
      <c r="M13" s="812"/>
      <c r="N13" s="87"/>
      <c r="O13" s="136"/>
      <c r="P13" s="813"/>
    </row>
    <row r="14" spans="1:17" ht="64.5" customHeight="1" thickBot="1" x14ac:dyDescent="0.35">
      <c r="A14" s="511">
        <v>8</v>
      </c>
      <c r="B14" s="834">
        <v>4</v>
      </c>
      <c r="C14" s="830" t="s">
        <v>25</v>
      </c>
      <c r="D14" s="477" t="s">
        <v>7</v>
      </c>
      <c r="E14" s="530" t="s">
        <v>28</v>
      </c>
      <c r="F14" s="666">
        <v>15</v>
      </c>
      <c r="G14" s="787"/>
      <c r="H14" s="9"/>
      <c r="I14" s="9"/>
      <c r="J14" s="26"/>
      <c r="K14" s="18"/>
      <c r="L14" s="790"/>
      <c r="M14" s="791"/>
      <c r="N14" s="792"/>
      <c r="O14" s="793"/>
      <c r="P14" s="121"/>
      <c r="Q14" s="9"/>
    </row>
    <row r="15" spans="1:17" ht="28.5" thickBot="1" x14ac:dyDescent="0.35">
      <c r="A15" s="512">
        <v>9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12</v>
      </c>
      <c r="G15" s="789"/>
      <c r="J15" s="800"/>
      <c r="K15" s="801"/>
      <c r="L15" s="794"/>
      <c r="M15" s="795"/>
      <c r="N15" s="796"/>
      <c r="O15" s="797"/>
      <c r="P15" s="798"/>
    </row>
    <row r="16" spans="1:17" ht="100.5" customHeight="1" thickBot="1" x14ac:dyDescent="0.35">
      <c r="A16" s="508">
        <v>10</v>
      </c>
      <c r="B16" s="625">
        <v>1</v>
      </c>
      <c r="C16" s="880" t="s">
        <v>27</v>
      </c>
      <c r="D16" s="621" t="s">
        <v>169</v>
      </c>
      <c r="E16" s="622" t="s">
        <v>170</v>
      </c>
      <c r="F16" s="667">
        <v>16</v>
      </c>
      <c r="G16" s="881" t="s">
        <v>263</v>
      </c>
      <c r="H16" s="9"/>
      <c r="I16" s="9"/>
      <c r="J16" s="802"/>
      <c r="K16" s="803"/>
      <c r="L16" s="799"/>
      <c r="M16" s="98"/>
      <c r="N16" s="95"/>
      <c r="O16" s="232"/>
      <c r="P16" s="233"/>
      <c r="Q16" s="9"/>
    </row>
    <row r="17" spans="1:17" ht="41.25" thickBot="1" x14ac:dyDescent="0.35">
      <c r="A17" s="882">
        <v>11</v>
      </c>
      <c r="B17" s="627">
        <v>1</v>
      </c>
      <c r="C17" s="883" t="s">
        <v>25</v>
      </c>
      <c r="D17" s="624" t="s">
        <v>184</v>
      </c>
      <c r="E17" s="623" t="s">
        <v>185</v>
      </c>
      <c r="F17" s="668">
        <v>14</v>
      </c>
      <c r="G17" s="884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12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788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>
        <v>13</v>
      </c>
      <c r="B19" s="229">
        <v>2</v>
      </c>
      <c r="C19" s="485" t="s">
        <v>25</v>
      </c>
      <c r="D19" s="251" t="s">
        <v>70</v>
      </c>
      <c r="E19" s="531" t="s">
        <v>77</v>
      </c>
      <c r="F19" s="669">
        <v>11</v>
      </c>
      <c r="G19" s="682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5">
      <c r="A20" s="514">
        <v>14</v>
      </c>
      <c r="B20" s="229">
        <v>1</v>
      </c>
      <c r="C20" s="162" t="s">
        <v>26</v>
      </c>
      <c r="D20" s="165" t="s">
        <v>237</v>
      </c>
      <c r="E20" s="532" t="s">
        <v>238</v>
      </c>
      <c r="F20" s="292">
        <v>8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147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157</v>
      </c>
      <c r="G24" s="685">
        <f>F24+8</f>
        <v>165</v>
      </c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262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261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836"/>
      <c r="C27" s="162" t="s">
        <v>26</v>
      </c>
      <c r="D27" s="839" t="s">
        <v>54</v>
      </c>
      <c r="E27" s="840" t="s">
        <v>54</v>
      </c>
      <c r="F27" s="841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671"/>
      <c r="B28" s="837" t="s">
        <v>21</v>
      </c>
      <c r="C28" s="824"/>
      <c r="D28" s="855" t="s">
        <v>1</v>
      </c>
      <c r="E28" s="855" t="s">
        <v>19</v>
      </c>
      <c r="F28" s="85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/>
      <c r="B29" s="838"/>
      <c r="C29" s="835"/>
      <c r="D29" s="835"/>
      <c r="E29" s="835"/>
      <c r="F29" s="691"/>
      <c r="G29" s="691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673">
        <v>1</v>
      </c>
      <c r="B30" s="848">
        <v>1</v>
      </c>
      <c r="C30" s="842" t="s">
        <v>27</v>
      </c>
      <c r="D30" s="468" t="s">
        <v>177</v>
      </c>
      <c r="E30" s="525" t="s">
        <v>179</v>
      </c>
      <c r="F30" s="489">
        <v>12</v>
      </c>
      <c r="G30" s="693">
        <v>3</v>
      </c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872">
        <v>2</v>
      </c>
      <c r="B31" s="849">
        <v>1</v>
      </c>
      <c r="C31" s="843" t="s">
        <v>27</v>
      </c>
      <c r="D31" s="251" t="s">
        <v>178</v>
      </c>
      <c r="E31" s="531" t="s">
        <v>170</v>
      </c>
      <c r="F31" s="492">
        <v>12</v>
      </c>
      <c r="G31" s="693">
        <v>3</v>
      </c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873">
        <v>3</v>
      </c>
      <c r="B32" s="850">
        <v>4</v>
      </c>
      <c r="C32" s="84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4</v>
      </c>
      <c r="B33" s="851">
        <v>2</v>
      </c>
      <c r="C33" s="845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5</v>
      </c>
      <c r="B34" s="852">
        <v>2</v>
      </c>
      <c r="C34" s="844" t="s">
        <v>27</v>
      </c>
      <c r="D34" s="252" t="s">
        <v>82</v>
      </c>
      <c r="E34" s="527" t="s">
        <v>83</v>
      </c>
      <c r="F34" s="500">
        <v>8</v>
      </c>
      <c r="G34" s="699"/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6</v>
      </c>
      <c r="B35" s="853">
        <v>1</v>
      </c>
      <c r="C35" s="846" t="s">
        <v>26</v>
      </c>
      <c r="D35" s="272" t="s">
        <v>242</v>
      </c>
      <c r="E35" s="540" t="s">
        <v>240</v>
      </c>
      <c r="F35" s="274">
        <v>0</v>
      </c>
      <c r="G35" s="700">
        <v>10</v>
      </c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7</v>
      </c>
      <c r="B36" s="853">
        <v>2</v>
      </c>
      <c r="C36" s="846" t="s">
        <v>26</v>
      </c>
      <c r="D36" s="165" t="s">
        <v>243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/>
      <c r="B37" s="854"/>
      <c r="C37" s="847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/>
      <c r="B38" s="1353" t="s">
        <v>15</v>
      </c>
      <c r="C38" s="1354"/>
      <c r="D38" s="1376"/>
      <c r="E38" s="7"/>
      <c r="F38" s="243">
        <f>SUM(F30:F37)</f>
        <v>69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/>
      <c r="B39" s="1355" t="s">
        <v>16</v>
      </c>
      <c r="C39" s="1356"/>
      <c r="D39" s="1378"/>
      <c r="E39" s="42"/>
      <c r="F39" s="201">
        <f>F38+F37</f>
        <v>69</v>
      </c>
      <c r="G39" s="704">
        <f>F39+G30+G31+G35</f>
        <v>85</v>
      </c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/>
      <c r="B40" s="279"/>
      <c r="C40" s="279"/>
      <c r="D40" s="279"/>
      <c r="E40" s="287" t="s">
        <v>259</v>
      </c>
      <c r="F40" s="286"/>
      <c r="G40" s="879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260</v>
      </c>
      <c r="F41" s="286"/>
      <c r="G41" s="112">
        <f>G24+G39</f>
        <v>250</v>
      </c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874"/>
      <c r="L43" s="874"/>
      <c r="M43" s="874"/>
      <c r="N43" s="29"/>
      <c r="O43" s="30"/>
      <c r="P43" s="28"/>
    </row>
    <row r="44" spans="1:16" ht="0.75" customHeight="1" x14ac:dyDescent="0.25">
      <c r="A44" s="284"/>
      <c r="J44" s="28"/>
      <c r="K44" s="874"/>
      <c r="L44" s="874"/>
      <c r="M44" s="874"/>
      <c r="N44" s="29"/>
      <c r="O44" s="30"/>
      <c r="P44" s="28"/>
    </row>
    <row r="45" spans="1:16" ht="36" customHeight="1" x14ac:dyDescent="0.35">
      <c r="A45" s="284"/>
      <c r="B45" s="877"/>
      <c r="C45" s="877"/>
      <c r="D45" s="1386" t="s">
        <v>17</v>
      </c>
      <c r="E45" s="1387"/>
      <c r="F45" s="290">
        <f>F38+F23</f>
        <v>216</v>
      </c>
      <c r="G45" s="115"/>
      <c r="J45" s="28"/>
      <c r="K45" s="874"/>
      <c r="L45" s="874"/>
      <c r="M45" s="874"/>
      <c r="N45" s="29"/>
      <c r="O45" s="30"/>
      <c r="P45" s="28"/>
    </row>
    <row r="46" spans="1:16" ht="36" customHeight="1" x14ac:dyDescent="0.35">
      <c r="A46" s="284"/>
      <c r="B46" s="878"/>
      <c r="C46" s="878"/>
      <c r="D46" s="1388" t="s">
        <v>119</v>
      </c>
      <c r="E46" s="1389"/>
      <c r="F46" s="291">
        <f>F45+F22</f>
        <v>226</v>
      </c>
      <c r="G46" s="116"/>
      <c r="J46" s="28"/>
      <c r="K46" s="874"/>
      <c r="L46" s="874"/>
      <c r="M46" s="874"/>
      <c r="N46" s="29"/>
      <c r="O46" s="30"/>
      <c r="P46" s="28"/>
    </row>
    <row r="47" spans="1:16" ht="25.5" customHeight="1" thickBot="1" x14ac:dyDescent="0.3">
      <c r="A47" s="284"/>
      <c r="J47" s="28"/>
      <c r="K47" s="874"/>
      <c r="L47" s="874"/>
      <c r="M47" s="874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876" t="s">
        <v>17</v>
      </c>
      <c r="B49" s="786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3">
      <c r="A50" s="863">
        <v>1</v>
      </c>
      <c r="B50" s="13">
        <v>1</v>
      </c>
      <c r="C50" s="17" t="s">
        <v>26</v>
      </c>
      <c r="D50" s="502" t="s">
        <v>171</v>
      </c>
      <c r="E50" s="611" t="s">
        <v>234</v>
      </c>
      <c r="F50" s="634">
        <v>1</v>
      </c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A51" s="864">
        <v>2</v>
      </c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">
      <c r="A52" s="862" t="s">
        <v>258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1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57.75" customHeight="1" thickBot="1" x14ac:dyDescent="0.3">
      <c r="A53" s="865">
        <v>4</v>
      </c>
      <c r="B53" s="13">
        <v>3</v>
      </c>
      <c r="C53" s="65" t="s">
        <v>27</v>
      </c>
      <c r="D53" s="502" t="s">
        <v>48</v>
      </c>
      <c r="E53" s="660" t="s">
        <v>245</v>
      </c>
      <c r="F53" s="634">
        <v>4</v>
      </c>
      <c r="J53" s="635">
        <v>2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88">
        <v>5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3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0">
        <v>6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4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866">
        <v>7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5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867">
        <v>8</v>
      </c>
      <c r="B57" s="13">
        <v>4</v>
      </c>
      <c r="C57" s="13"/>
      <c r="D57" s="502" t="s">
        <v>7</v>
      </c>
      <c r="E57" s="617" t="s">
        <v>251</v>
      </c>
      <c r="F57" s="634">
        <v>2</v>
      </c>
      <c r="J57" s="633">
        <v>6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868">
        <v>9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7</v>
      </c>
      <c r="K58" s="645">
        <v>4</v>
      </c>
      <c r="L58" s="644" t="s">
        <v>25</v>
      </c>
      <c r="M58" s="504" t="s">
        <v>7</v>
      </c>
      <c r="N58" s="614"/>
      <c r="O58" s="615"/>
    </row>
    <row r="59" spans="1:15" ht="45.75" customHeight="1" thickBot="1" x14ac:dyDescent="0.3">
      <c r="A59" s="496">
        <v>10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8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493">
        <v>11</v>
      </c>
      <c r="B60" s="17">
        <v>2</v>
      </c>
      <c r="C60" s="65" t="s">
        <v>27</v>
      </c>
      <c r="D60" s="502" t="s">
        <v>71</v>
      </c>
      <c r="E60" s="617" t="s">
        <v>256</v>
      </c>
      <c r="F60" s="634">
        <v>1</v>
      </c>
      <c r="J60" s="642">
        <v>9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869">
        <v>12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10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870">
        <v>13</v>
      </c>
      <c r="B62" s="17">
        <v>1</v>
      </c>
      <c r="C62" s="65"/>
      <c r="D62" s="502"/>
      <c r="E62" s="617"/>
      <c r="F62" s="634"/>
      <c r="J62" s="649">
        <v>11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871">
        <v>14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0</v>
      </c>
    </row>
    <row r="64" spans="1:15" ht="45.75" customHeight="1" thickBot="1" x14ac:dyDescent="0.3">
      <c r="A64" s="139"/>
      <c r="B64" s="1333" t="s">
        <v>14</v>
      </c>
      <c r="C64" s="1334"/>
      <c r="D64" s="1335"/>
      <c r="E64" s="657"/>
      <c r="F64" s="658">
        <f>SUM(F50:F63)</f>
        <v>25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8" scale="4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pageSetUpPr fitToPage="1"/>
  </sheetPr>
  <dimension ref="A1:Q68"/>
  <sheetViews>
    <sheetView topLeftCell="A31" zoomScale="70" zoomScaleNormal="70" zoomScalePageLayoutView="60" workbookViewId="0">
      <selection activeCell="G15" sqref="G15"/>
    </sheetView>
  </sheetViews>
  <sheetFormatPr defaultRowHeight="15" x14ac:dyDescent="0.25"/>
  <cols>
    <col min="1" max="1" width="8.1406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58.1406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254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9" thickBot="1" x14ac:dyDescent="0.3">
      <c r="A5" s="823" t="s">
        <v>257</v>
      </c>
      <c r="B5" s="859" t="s">
        <v>21</v>
      </c>
      <c r="C5" s="822"/>
      <c r="D5" s="607" t="s">
        <v>1</v>
      </c>
      <c r="E5" s="607" t="s">
        <v>19</v>
      </c>
      <c r="F5" s="608" t="s">
        <v>20</v>
      </c>
      <c r="G5" s="706"/>
      <c r="J5" s="54"/>
      <c r="K5" s="857" t="s">
        <v>21</v>
      </c>
      <c r="L5" s="55"/>
      <c r="M5" s="858" t="s">
        <v>1</v>
      </c>
      <c r="N5" s="858" t="s">
        <v>19</v>
      </c>
      <c r="O5" s="860" t="s">
        <v>20</v>
      </c>
      <c r="P5" s="861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782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831">
        <v>1</v>
      </c>
      <c r="C7" s="825" t="s">
        <v>26</v>
      </c>
      <c r="D7" s="468" t="s">
        <v>171</v>
      </c>
      <c r="E7" s="525" t="s">
        <v>172</v>
      </c>
      <c r="F7" s="663">
        <v>9</v>
      </c>
      <c r="G7" s="678"/>
      <c r="J7" s="804"/>
      <c r="K7" s="15"/>
      <c r="L7" s="266"/>
      <c r="M7" s="254"/>
      <c r="N7" s="255"/>
      <c r="O7" s="62"/>
      <c r="P7" s="93"/>
    </row>
    <row r="8" spans="1:17" ht="57" customHeight="1" thickBot="1" x14ac:dyDescent="0.3">
      <c r="A8" s="507">
        <v>2</v>
      </c>
      <c r="B8" s="832">
        <v>1</v>
      </c>
      <c r="C8" s="826" t="s">
        <v>26</v>
      </c>
      <c r="D8" s="253" t="s">
        <v>173</v>
      </c>
      <c r="E8" s="526" t="s">
        <v>174</v>
      </c>
      <c r="F8" s="664">
        <v>7</v>
      </c>
      <c r="G8" s="679"/>
      <c r="J8" s="802">
        <v>1</v>
      </c>
      <c r="K8" s="805">
        <v>4</v>
      </c>
      <c r="L8" s="626" t="s">
        <v>25</v>
      </c>
      <c r="M8" s="817" t="s">
        <v>3</v>
      </c>
      <c r="N8" s="622" t="s">
        <v>34</v>
      </c>
      <c r="O8" s="809">
        <v>2</v>
      </c>
      <c r="P8" s="810" t="s">
        <v>145</v>
      </c>
    </row>
    <row r="9" spans="1:17" ht="54" customHeight="1" thickBot="1" x14ac:dyDescent="0.35">
      <c r="A9" s="508">
        <v>3</v>
      </c>
      <c r="B9" s="832">
        <v>3</v>
      </c>
      <c r="C9" s="827" t="s">
        <v>25</v>
      </c>
      <c r="D9" s="252" t="s">
        <v>47</v>
      </c>
      <c r="E9" s="527" t="s">
        <v>46</v>
      </c>
      <c r="F9" s="664">
        <v>9</v>
      </c>
      <c r="G9" s="680"/>
      <c r="J9" s="821">
        <v>2</v>
      </c>
      <c r="K9" s="802">
        <v>2</v>
      </c>
      <c r="L9" s="818" t="s">
        <v>26</v>
      </c>
      <c r="M9" s="819" t="s">
        <v>43</v>
      </c>
      <c r="N9" s="623" t="s">
        <v>31</v>
      </c>
      <c r="O9" s="820">
        <v>3</v>
      </c>
      <c r="P9" s="816" t="s">
        <v>148</v>
      </c>
    </row>
    <row r="10" spans="1:17" ht="63.75" customHeight="1" thickBot="1" x14ac:dyDescent="0.35">
      <c r="A10" s="507">
        <v>4</v>
      </c>
      <c r="B10" s="832">
        <v>3</v>
      </c>
      <c r="C10" s="828" t="s">
        <v>27</v>
      </c>
      <c r="D10" s="252" t="s">
        <v>48</v>
      </c>
      <c r="E10" s="528" t="s">
        <v>49</v>
      </c>
      <c r="F10" s="664">
        <v>10</v>
      </c>
      <c r="G10" s="680"/>
      <c r="H10" s="9"/>
      <c r="I10" s="9"/>
      <c r="J10" s="802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41.25" thickBot="1" x14ac:dyDescent="0.35">
      <c r="A11" s="509">
        <v>5</v>
      </c>
      <c r="B11" s="832">
        <v>1</v>
      </c>
      <c r="C11" s="826" t="s">
        <v>26</v>
      </c>
      <c r="D11" s="253" t="s">
        <v>175</v>
      </c>
      <c r="E11" s="529" t="s">
        <v>176</v>
      </c>
      <c r="F11" s="664">
        <v>5</v>
      </c>
      <c r="G11" s="680"/>
      <c r="J11" s="804">
        <v>4</v>
      </c>
      <c r="K11" s="805">
        <v>2</v>
      </c>
      <c r="L11" s="806" t="s">
        <v>26</v>
      </c>
      <c r="M11" s="807" t="s">
        <v>69</v>
      </c>
      <c r="N11" s="808" t="s">
        <v>139</v>
      </c>
      <c r="O11" s="809">
        <v>1</v>
      </c>
      <c r="P11" s="810" t="s">
        <v>140</v>
      </c>
    </row>
    <row r="12" spans="1:17" ht="63.75" customHeight="1" thickBot="1" x14ac:dyDescent="0.35">
      <c r="A12" s="510">
        <v>6</v>
      </c>
      <c r="B12" s="833">
        <v>2</v>
      </c>
      <c r="C12" s="829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802">
        <v>5</v>
      </c>
      <c r="K12" s="19">
        <v>2</v>
      </c>
      <c r="L12" s="19" t="s">
        <v>25</v>
      </c>
      <c r="M12" s="814" t="s">
        <v>71</v>
      </c>
      <c r="N12" s="815" t="s">
        <v>216</v>
      </c>
      <c r="O12" s="124">
        <v>2</v>
      </c>
      <c r="P12" s="816" t="s">
        <v>217</v>
      </c>
    </row>
    <row r="13" spans="1:17" ht="46.5" customHeight="1" x14ac:dyDescent="0.3">
      <c r="A13" s="508">
        <v>7</v>
      </c>
      <c r="B13" s="832">
        <v>2</v>
      </c>
      <c r="C13" s="826" t="s">
        <v>26</v>
      </c>
      <c r="D13" s="253" t="s">
        <v>69</v>
      </c>
      <c r="E13" s="529" t="s">
        <v>75</v>
      </c>
      <c r="F13" s="664">
        <v>6</v>
      </c>
      <c r="G13" s="681"/>
      <c r="J13" s="800"/>
      <c r="K13" s="811"/>
      <c r="L13" s="811"/>
      <c r="M13" s="812"/>
      <c r="N13" s="87"/>
      <c r="O13" s="136"/>
      <c r="P13" s="813"/>
    </row>
    <row r="14" spans="1:17" ht="64.5" customHeight="1" thickBot="1" x14ac:dyDescent="0.35">
      <c r="A14" s="511">
        <v>8</v>
      </c>
      <c r="B14" s="834">
        <v>4</v>
      </c>
      <c r="C14" s="830" t="s">
        <v>25</v>
      </c>
      <c r="D14" s="477" t="s">
        <v>7</v>
      </c>
      <c r="E14" s="530" t="s">
        <v>28</v>
      </c>
      <c r="F14" s="666">
        <v>15</v>
      </c>
      <c r="G14" s="787"/>
      <c r="H14" s="9"/>
      <c r="I14" s="9"/>
      <c r="J14" s="26"/>
      <c r="K14" s="18"/>
      <c r="L14" s="790"/>
      <c r="M14" s="791"/>
      <c r="N14" s="792"/>
      <c r="O14" s="793"/>
      <c r="P14" s="121"/>
      <c r="Q14" s="9"/>
    </row>
    <row r="15" spans="1:17" ht="38.25" thickBot="1" x14ac:dyDescent="0.35">
      <c r="A15" s="512">
        <v>9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12</v>
      </c>
      <c r="G15" s="789" t="s">
        <v>253</v>
      </c>
      <c r="J15" s="800"/>
      <c r="K15" s="801"/>
      <c r="L15" s="794"/>
      <c r="M15" s="795"/>
      <c r="N15" s="796"/>
      <c r="O15" s="797"/>
      <c r="P15" s="798"/>
    </row>
    <row r="16" spans="1:17" ht="100.5" customHeight="1" thickBot="1" x14ac:dyDescent="0.35">
      <c r="A16" s="508">
        <v>10</v>
      </c>
      <c r="B16" s="625">
        <v>1</v>
      </c>
      <c r="C16" s="880" t="s">
        <v>27</v>
      </c>
      <c r="D16" s="621" t="s">
        <v>169</v>
      </c>
      <c r="E16" s="622" t="s">
        <v>170</v>
      </c>
      <c r="F16" s="667">
        <v>15</v>
      </c>
      <c r="G16" s="881"/>
      <c r="H16" s="9"/>
      <c r="I16" s="9"/>
      <c r="J16" s="802"/>
      <c r="K16" s="803"/>
      <c r="L16" s="799"/>
      <c r="M16" s="98"/>
      <c r="N16" s="95"/>
      <c r="O16" s="232"/>
      <c r="P16" s="233"/>
      <c r="Q16" s="9"/>
    </row>
    <row r="17" spans="1:17" ht="41.25" thickBot="1" x14ac:dyDescent="0.35">
      <c r="A17" s="882">
        <v>11</v>
      </c>
      <c r="B17" s="627">
        <v>1</v>
      </c>
      <c r="C17" s="883" t="s">
        <v>25</v>
      </c>
      <c r="D17" s="624" t="s">
        <v>184</v>
      </c>
      <c r="E17" s="623" t="s">
        <v>185</v>
      </c>
      <c r="F17" s="668">
        <v>14</v>
      </c>
      <c r="G17" s="884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12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788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>
        <v>13</v>
      </c>
      <c r="B19" s="229">
        <v>2</v>
      </c>
      <c r="C19" s="485" t="s">
        <v>25</v>
      </c>
      <c r="D19" s="251" t="s">
        <v>70</v>
      </c>
      <c r="E19" s="531" t="s">
        <v>77</v>
      </c>
      <c r="F19" s="669">
        <v>11</v>
      </c>
      <c r="G19" s="682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5">
      <c r="A20" s="514">
        <v>14</v>
      </c>
      <c r="B20" s="229">
        <v>1</v>
      </c>
      <c r="C20" s="162" t="s">
        <v>26</v>
      </c>
      <c r="D20" s="165" t="s">
        <v>237</v>
      </c>
      <c r="E20" s="532" t="s">
        <v>238</v>
      </c>
      <c r="F20" s="292">
        <v>8</v>
      </c>
      <c r="G20" s="682" t="s">
        <v>255</v>
      </c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146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156</v>
      </c>
      <c r="G24" s="685">
        <f>F24+8</f>
        <v>164</v>
      </c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262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261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836"/>
      <c r="C27" s="162" t="s">
        <v>26</v>
      </c>
      <c r="D27" s="839" t="s">
        <v>54</v>
      </c>
      <c r="E27" s="840" t="s">
        <v>54</v>
      </c>
      <c r="F27" s="841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671"/>
      <c r="B28" s="837" t="s">
        <v>21</v>
      </c>
      <c r="C28" s="824"/>
      <c r="D28" s="855" t="s">
        <v>1</v>
      </c>
      <c r="E28" s="855" t="s">
        <v>19</v>
      </c>
      <c r="F28" s="85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/>
      <c r="B29" s="838"/>
      <c r="C29" s="835"/>
      <c r="D29" s="835"/>
      <c r="E29" s="835"/>
      <c r="F29" s="691"/>
      <c r="G29" s="691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673">
        <v>1</v>
      </c>
      <c r="B30" s="848">
        <v>1</v>
      </c>
      <c r="C30" s="842" t="s">
        <v>27</v>
      </c>
      <c r="D30" s="468" t="s">
        <v>177</v>
      </c>
      <c r="E30" s="525" t="s">
        <v>179</v>
      </c>
      <c r="F30" s="489">
        <v>12</v>
      </c>
      <c r="G30" s="693">
        <v>3</v>
      </c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872">
        <v>2</v>
      </c>
      <c r="B31" s="849">
        <v>1</v>
      </c>
      <c r="C31" s="843" t="s">
        <v>27</v>
      </c>
      <c r="D31" s="251" t="s">
        <v>178</v>
      </c>
      <c r="E31" s="531" t="s">
        <v>170</v>
      </c>
      <c r="F31" s="492">
        <v>12</v>
      </c>
      <c r="G31" s="693">
        <v>3</v>
      </c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873">
        <v>3</v>
      </c>
      <c r="B32" s="850">
        <v>4</v>
      </c>
      <c r="C32" s="84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4</v>
      </c>
      <c r="B33" s="851">
        <v>2</v>
      </c>
      <c r="C33" s="845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5</v>
      </c>
      <c r="B34" s="852">
        <v>2</v>
      </c>
      <c r="C34" s="844" t="s">
        <v>27</v>
      </c>
      <c r="D34" s="252" t="s">
        <v>82</v>
      </c>
      <c r="E34" s="527" t="s">
        <v>83</v>
      </c>
      <c r="F34" s="500">
        <v>8</v>
      </c>
      <c r="G34" s="699"/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6</v>
      </c>
      <c r="B35" s="853">
        <v>1</v>
      </c>
      <c r="C35" s="846" t="s">
        <v>26</v>
      </c>
      <c r="D35" s="272" t="s">
        <v>242</v>
      </c>
      <c r="E35" s="540" t="s">
        <v>240</v>
      </c>
      <c r="F35" s="274">
        <v>0</v>
      </c>
      <c r="G35" s="700">
        <v>10</v>
      </c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7</v>
      </c>
      <c r="B36" s="853">
        <v>2</v>
      </c>
      <c r="C36" s="846" t="s">
        <v>26</v>
      </c>
      <c r="D36" s="165" t="s">
        <v>243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/>
      <c r="B37" s="854"/>
      <c r="C37" s="847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/>
      <c r="B38" s="1353" t="s">
        <v>15</v>
      </c>
      <c r="C38" s="1354"/>
      <c r="D38" s="1376"/>
      <c r="E38" s="7"/>
      <c r="F38" s="243">
        <f>SUM(F30:F37)</f>
        <v>69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/>
      <c r="B39" s="1355" t="s">
        <v>16</v>
      </c>
      <c r="C39" s="1356"/>
      <c r="D39" s="1378"/>
      <c r="E39" s="42"/>
      <c r="F39" s="201">
        <f>F38+F37</f>
        <v>69</v>
      </c>
      <c r="G39" s="704">
        <f>F39+G30+G31+G35</f>
        <v>85</v>
      </c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/>
      <c r="B40" s="279"/>
      <c r="C40" s="279"/>
      <c r="D40" s="279"/>
      <c r="E40" s="287" t="s">
        <v>259</v>
      </c>
      <c r="F40" s="286"/>
      <c r="G40" s="879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260</v>
      </c>
      <c r="F41" s="286"/>
      <c r="G41" s="112">
        <f>G24+G39</f>
        <v>249</v>
      </c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781"/>
      <c r="L43" s="781"/>
      <c r="M43" s="781"/>
      <c r="N43" s="29"/>
      <c r="O43" s="30"/>
      <c r="P43" s="28"/>
    </row>
    <row r="44" spans="1:16" ht="0.75" customHeight="1" x14ac:dyDescent="0.25">
      <c r="A44" s="284"/>
      <c r="J44" s="28"/>
      <c r="K44" s="781"/>
      <c r="L44" s="781"/>
      <c r="M44" s="781"/>
      <c r="N44" s="29"/>
      <c r="O44" s="30"/>
      <c r="P44" s="28"/>
    </row>
    <row r="45" spans="1:16" ht="36" customHeight="1" x14ac:dyDescent="0.35">
      <c r="A45" s="284"/>
      <c r="B45" s="784"/>
      <c r="C45" s="784"/>
      <c r="D45" s="1386" t="s">
        <v>17</v>
      </c>
      <c r="E45" s="1387"/>
      <c r="F45" s="290">
        <f>F38+F23</f>
        <v>215</v>
      </c>
      <c r="G45" s="115"/>
      <c r="J45" s="28"/>
      <c r="K45" s="781"/>
      <c r="L45" s="781"/>
      <c r="M45" s="781"/>
      <c r="N45" s="29"/>
      <c r="O45" s="30"/>
      <c r="P45" s="28"/>
    </row>
    <row r="46" spans="1:16" ht="36" customHeight="1" x14ac:dyDescent="0.35">
      <c r="A46" s="284"/>
      <c r="B46" s="785"/>
      <c r="C46" s="785"/>
      <c r="D46" s="1388" t="s">
        <v>119</v>
      </c>
      <c r="E46" s="1389"/>
      <c r="F46" s="291">
        <f>F45+F22</f>
        <v>225</v>
      </c>
      <c r="G46" s="116"/>
      <c r="J46" s="28"/>
      <c r="K46" s="781"/>
      <c r="L46" s="781"/>
      <c r="M46" s="781"/>
      <c r="N46" s="29"/>
      <c r="O46" s="30"/>
      <c r="P46" s="28"/>
    </row>
    <row r="47" spans="1:16" ht="25.5" customHeight="1" thickBot="1" x14ac:dyDescent="0.3">
      <c r="A47" s="284"/>
      <c r="J47" s="28"/>
      <c r="K47" s="781"/>
      <c r="L47" s="781"/>
      <c r="M47" s="781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783" t="s">
        <v>17</v>
      </c>
      <c r="B49" s="786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3">
      <c r="A50" s="863">
        <v>1</v>
      </c>
      <c r="B50" s="13">
        <v>1</v>
      </c>
      <c r="C50" s="17" t="s">
        <v>26</v>
      </c>
      <c r="D50" s="502" t="s">
        <v>171</v>
      </c>
      <c r="E50" s="611" t="s">
        <v>234</v>
      </c>
      <c r="F50" s="634">
        <v>1</v>
      </c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A51" s="864">
        <v>2</v>
      </c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">
      <c r="A52" s="862" t="s">
        <v>258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1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57.75" customHeight="1" thickBot="1" x14ac:dyDescent="0.3">
      <c r="A53" s="865">
        <v>4</v>
      </c>
      <c r="B53" s="13">
        <v>3</v>
      </c>
      <c r="C53" s="65" t="s">
        <v>27</v>
      </c>
      <c r="D53" s="502" t="s">
        <v>48</v>
      </c>
      <c r="E53" s="660" t="s">
        <v>245</v>
      </c>
      <c r="F53" s="634">
        <v>4</v>
      </c>
      <c r="J53" s="635">
        <v>2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88">
        <v>5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3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0">
        <v>6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4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866">
        <v>7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5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867">
        <v>8</v>
      </c>
      <c r="B57" s="13">
        <v>4</v>
      </c>
      <c r="C57" s="13"/>
      <c r="D57" s="502" t="s">
        <v>7</v>
      </c>
      <c r="E57" s="617" t="s">
        <v>251</v>
      </c>
      <c r="F57" s="634">
        <v>2</v>
      </c>
      <c r="J57" s="633">
        <v>6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868">
        <v>9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7</v>
      </c>
      <c r="K58" s="645">
        <v>4</v>
      </c>
      <c r="L58" s="644" t="s">
        <v>25</v>
      </c>
      <c r="M58" s="504" t="s">
        <v>7</v>
      </c>
      <c r="N58" s="614"/>
      <c r="O58" s="615"/>
    </row>
    <row r="59" spans="1:15" ht="45.75" customHeight="1" thickBot="1" x14ac:dyDescent="0.3">
      <c r="A59" s="496">
        <v>10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8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493">
        <v>11</v>
      </c>
      <c r="B60" s="17">
        <v>2</v>
      </c>
      <c r="C60" s="65" t="s">
        <v>27</v>
      </c>
      <c r="D60" s="502" t="s">
        <v>71</v>
      </c>
      <c r="E60" s="617" t="s">
        <v>256</v>
      </c>
      <c r="F60" s="634">
        <v>1</v>
      </c>
      <c r="J60" s="642">
        <v>9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869">
        <v>12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10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870">
        <v>13</v>
      </c>
      <c r="B62" s="17">
        <v>1</v>
      </c>
      <c r="C62" s="65"/>
      <c r="D62" s="502"/>
      <c r="E62" s="617"/>
      <c r="F62" s="634"/>
      <c r="J62" s="649">
        <v>11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871">
        <v>14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0</v>
      </c>
    </row>
    <row r="64" spans="1:15" ht="45.75" customHeight="1" thickBot="1" x14ac:dyDescent="0.3">
      <c r="A64" s="139"/>
      <c r="B64" s="1333" t="s">
        <v>14</v>
      </c>
      <c r="C64" s="1334"/>
      <c r="D64" s="1335"/>
      <c r="E64" s="657"/>
      <c r="F64" s="658">
        <f>SUM(F50:F63)</f>
        <v>25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8" scale="4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Q68"/>
  <sheetViews>
    <sheetView topLeftCell="A25" zoomScale="70" zoomScaleNormal="70" zoomScalePageLayoutView="60" workbookViewId="0">
      <selection activeCell="G32" sqref="G32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58.1406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252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8.25" thickBot="1" x14ac:dyDescent="0.3">
      <c r="A5" s="54"/>
      <c r="B5" s="55" t="s">
        <v>21</v>
      </c>
      <c r="C5" s="705"/>
      <c r="D5" s="607" t="s">
        <v>1</v>
      </c>
      <c r="E5" s="607" t="s">
        <v>19</v>
      </c>
      <c r="F5" s="608" t="s">
        <v>20</v>
      </c>
      <c r="G5" s="706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772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663">
        <v>9</v>
      </c>
      <c r="G7" s="678"/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664">
        <v>7</v>
      </c>
      <c r="G8" s="679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3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664">
        <v>9</v>
      </c>
      <c r="G9" s="680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5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664">
        <v>10</v>
      </c>
      <c r="G10" s="680"/>
      <c r="H10" s="9"/>
      <c r="I10" s="9"/>
      <c r="J10" s="14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41.25" thickBot="1" x14ac:dyDescent="0.35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664">
        <v>5</v>
      </c>
      <c r="G11" s="680"/>
      <c r="J11" s="10">
        <v>4</v>
      </c>
      <c r="K11" s="19">
        <v>2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3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12">
        <v>5</v>
      </c>
      <c r="K12" s="17">
        <v>2</v>
      </c>
      <c r="L12" s="17" t="s">
        <v>25</v>
      </c>
      <c r="M12" s="226" t="s">
        <v>71</v>
      </c>
      <c r="N12" s="707" t="s">
        <v>216</v>
      </c>
      <c r="O12" s="708">
        <v>2</v>
      </c>
      <c r="P12" s="536" t="s">
        <v>217</v>
      </c>
    </row>
    <row r="13" spans="1:17" ht="46.5" customHeight="1" x14ac:dyDescent="0.3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664">
        <v>6</v>
      </c>
      <c r="G13" s="681"/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5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666">
        <v>15</v>
      </c>
      <c r="G14" s="680"/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38.25" thickBot="1" x14ac:dyDescent="0.35">
      <c r="A15" s="512">
        <v>12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12</v>
      </c>
      <c r="G15" s="680" t="s">
        <v>253</v>
      </c>
      <c r="J15" s="25"/>
      <c r="K15" s="68"/>
      <c r="L15" s="71"/>
      <c r="M15" s="227"/>
      <c r="N15" s="73"/>
      <c r="O15" s="72"/>
      <c r="P15" s="123"/>
    </row>
    <row r="16" spans="1:17" ht="100.5" customHeight="1" thickBot="1" x14ac:dyDescent="0.35">
      <c r="A16" s="513">
        <v>13</v>
      </c>
      <c r="B16" s="627">
        <v>1</v>
      </c>
      <c r="C16" s="628" t="s">
        <v>27</v>
      </c>
      <c r="D16" s="624" t="s">
        <v>169</v>
      </c>
      <c r="E16" s="623" t="s">
        <v>170</v>
      </c>
      <c r="F16" s="668">
        <v>15</v>
      </c>
      <c r="G16" s="682"/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665">
        <v>14</v>
      </c>
      <c r="G17" s="682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682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669">
        <v>11</v>
      </c>
      <c r="G19" s="682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5">
      <c r="A20" s="514"/>
      <c r="B20" s="229"/>
      <c r="C20" s="162" t="s">
        <v>26</v>
      </c>
      <c r="D20" s="165" t="s">
        <v>237</v>
      </c>
      <c r="E20" s="532" t="s">
        <v>238</v>
      </c>
      <c r="F20" s="292">
        <v>7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146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156</v>
      </c>
      <c r="G24" s="685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162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161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688"/>
      <c r="C27" s="162" t="s">
        <v>26</v>
      </c>
      <c r="D27" s="166" t="s">
        <v>54</v>
      </c>
      <c r="E27" s="167" t="s">
        <v>54</v>
      </c>
      <c r="F27" s="169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671">
        <v>6</v>
      </c>
      <c r="B28" s="689" t="s">
        <v>21</v>
      </c>
      <c r="C28" s="314"/>
      <c r="D28" s="315" t="s">
        <v>1</v>
      </c>
      <c r="E28" s="315" t="s">
        <v>19</v>
      </c>
      <c r="F28" s="31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>
        <v>7</v>
      </c>
      <c r="B29" s="773"/>
      <c r="C29" s="774"/>
      <c r="D29" s="774"/>
      <c r="E29" s="774"/>
      <c r="F29" s="775"/>
      <c r="G29" s="691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673">
        <v>8</v>
      </c>
      <c r="B30" s="692">
        <v>1</v>
      </c>
      <c r="C30" s="488" t="s">
        <v>27</v>
      </c>
      <c r="D30" s="468" t="s">
        <v>177</v>
      </c>
      <c r="E30" s="525" t="s">
        <v>179</v>
      </c>
      <c r="F30" s="489">
        <v>12</v>
      </c>
      <c r="G30" s="693"/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670"/>
      <c r="B31" s="694">
        <v>1</v>
      </c>
      <c r="C31" s="491" t="s">
        <v>27</v>
      </c>
      <c r="D31" s="251" t="s">
        <v>178</v>
      </c>
      <c r="E31" s="531" t="s">
        <v>170</v>
      </c>
      <c r="F31" s="492">
        <v>13</v>
      </c>
      <c r="G31" s="693"/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773" t="s">
        <v>4</v>
      </c>
      <c r="B32" s="695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1</v>
      </c>
      <c r="B33" s="697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2</v>
      </c>
      <c r="B34" s="698">
        <v>2</v>
      </c>
      <c r="C34" s="494" t="s">
        <v>27</v>
      </c>
      <c r="D34" s="252" t="s">
        <v>82</v>
      </c>
      <c r="E34" s="527" t="s">
        <v>83</v>
      </c>
      <c r="F34" s="500">
        <v>8</v>
      </c>
      <c r="G34" s="699"/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3</v>
      </c>
      <c r="B35" s="233"/>
      <c r="C35" s="202" t="s">
        <v>26</v>
      </c>
      <c r="D35" s="272" t="s">
        <v>242</v>
      </c>
      <c r="E35" s="540" t="s">
        <v>240</v>
      </c>
      <c r="F35" s="274">
        <v>0</v>
      </c>
      <c r="G35" s="700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4</v>
      </c>
      <c r="B36" s="233">
        <v>2</v>
      </c>
      <c r="C36" s="202" t="s">
        <v>26</v>
      </c>
      <c r="D36" s="165" t="s">
        <v>243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>
        <v>5</v>
      </c>
      <c r="B37" s="701"/>
      <c r="C37" s="52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353" t="s">
        <v>15</v>
      </c>
      <c r="C38" s="1354"/>
      <c r="D38" s="1376"/>
      <c r="E38" s="7"/>
      <c r="F38" s="243">
        <f>SUM(F30:F37)</f>
        <v>70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55" t="s">
        <v>16</v>
      </c>
      <c r="C39" s="1356"/>
      <c r="D39" s="1378"/>
      <c r="E39" s="42"/>
      <c r="F39" s="201">
        <f>F38+F37</f>
        <v>70</v>
      </c>
      <c r="G39" s="704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776"/>
      <c r="L43" s="776"/>
      <c r="M43" s="776"/>
      <c r="N43" s="29"/>
      <c r="O43" s="30"/>
      <c r="P43" s="28"/>
    </row>
    <row r="44" spans="1:16" ht="0.75" customHeight="1" x14ac:dyDescent="0.25">
      <c r="A44" s="284"/>
      <c r="J44" s="28"/>
      <c r="K44" s="776"/>
      <c r="L44" s="776"/>
      <c r="M44" s="776"/>
      <c r="N44" s="29"/>
      <c r="O44" s="30"/>
      <c r="P44" s="28"/>
    </row>
    <row r="45" spans="1:16" ht="36" customHeight="1" x14ac:dyDescent="0.35">
      <c r="A45" s="284"/>
      <c r="B45" s="778"/>
      <c r="C45" s="778"/>
      <c r="D45" s="1386" t="s">
        <v>17</v>
      </c>
      <c r="E45" s="1387"/>
      <c r="F45" s="290">
        <f>F38+F23</f>
        <v>216</v>
      </c>
      <c r="G45" s="115"/>
      <c r="J45" s="28"/>
      <c r="K45" s="776"/>
      <c r="L45" s="776"/>
      <c r="M45" s="776"/>
      <c r="N45" s="29"/>
      <c r="O45" s="30"/>
      <c r="P45" s="28"/>
    </row>
    <row r="46" spans="1:16" ht="36" customHeight="1" x14ac:dyDescent="0.35">
      <c r="A46" s="284"/>
      <c r="B46" s="780"/>
      <c r="C46" s="780"/>
      <c r="D46" s="1388" t="s">
        <v>119</v>
      </c>
      <c r="E46" s="1389"/>
      <c r="F46" s="291">
        <f>F45+F22</f>
        <v>226</v>
      </c>
      <c r="G46" s="116"/>
      <c r="J46" s="28"/>
      <c r="K46" s="776"/>
      <c r="L46" s="776"/>
      <c r="M46" s="776"/>
      <c r="N46" s="29"/>
      <c r="O46" s="30"/>
      <c r="P46" s="28"/>
    </row>
    <row r="47" spans="1:16" ht="25.5" customHeight="1" thickBot="1" x14ac:dyDescent="0.3">
      <c r="A47" s="284"/>
      <c r="J47" s="28"/>
      <c r="K47" s="776"/>
      <c r="L47" s="776"/>
      <c r="M47" s="776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777" t="s">
        <v>17</v>
      </c>
      <c r="B49" s="654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779" t="s">
        <v>18</v>
      </c>
      <c r="B50" s="13">
        <v>1</v>
      </c>
      <c r="C50" s="17" t="s">
        <v>26</v>
      </c>
      <c r="D50" s="502" t="s">
        <v>171</v>
      </c>
      <c r="E50" s="611" t="s">
        <v>234</v>
      </c>
      <c r="F50" s="634">
        <v>1</v>
      </c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5">
      <c r="A52" s="199" t="s">
        <v>62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2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57.75" customHeight="1" thickBot="1" x14ac:dyDescent="0.3">
      <c r="A53" s="54"/>
      <c r="B53" s="13">
        <v>3</v>
      </c>
      <c r="C53" s="65" t="s">
        <v>27</v>
      </c>
      <c r="D53" s="502" t="s">
        <v>48</v>
      </c>
      <c r="E53" s="660" t="s">
        <v>245</v>
      </c>
      <c r="F53" s="634">
        <v>4</v>
      </c>
      <c r="J53" s="635">
        <v>3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143">
        <v>1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4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">
        <v>2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5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196">
        <v>3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6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197">
        <v>4</v>
      </c>
      <c r="B57" s="13">
        <v>4</v>
      </c>
      <c r="C57" s="13"/>
      <c r="D57" s="502" t="s">
        <v>7</v>
      </c>
      <c r="E57" s="617" t="s">
        <v>251</v>
      </c>
      <c r="F57" s="634">
        <v>2</v>
      </c>
      <c r="J57" s="633">
        <v>7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198">
        <v>5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8</v>
      </c>
      <c r="K58" s="645">
        <v>4</v>
      </c>
      <c r="L58" s="644" t="s">
        <v>25</v>
      </c>
      <c r="M58" s="504" t="s">
        <v>7</v>
      </c>
      <c r="N58" s="614"/>
      <c r="O58" s="615"/>
    </row>
    <row r="59" spans="1:15" ht="45.75" customHeight="1" thickBot="1" x14ac:dyDescent="0.3">
      <c r="A59" s="135">
        <v>6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9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13">
        <v>7</v>
      </c>
      <c r="B60" s="17">
        <v>2</v>
      </c>
      <c r="C60" s="65" t="s">
        <v>27</v>
      </c>
      <c r="D60" s="502" t="s">
        <v>71</v>
      </c>
      <c r="E60" s="617"/>
      <c r="F60" s="634"/>
      <c r="J60" s="642">
        <v>10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74">
        <v>8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11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75">
        <v>9</v>
      </c>
      <c r="B62" s="17">
        <v>1</v>
      </c>
      <c r="C62" s="65"/>
      <c r="D62" s="502"/>
      <c r="E62" s="617"/>
      <c r="F62" s="634"/>
      <c r="J62" s="649">
        <v>12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76">
        <v>10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0</v>
      </c>
    </row>
    <row r="64" spans="1:15" ht="45.75" customHeight="1" thickBot="1" x14ac:dyDescent="0.3">
      <c r="A64" s="139">
        <v>11</v>
      </c>
      <c r="B64" s="1333" t="s">
        <v>14</v>
      </c>
      <c r="C64" s="1334"/>
      <c r="D64" s="1335"/>
      <c r="E64" s="657"/>
      <c r="F64" s="658">
        <f>SUM(F50:F63)</f>
        <v>24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2:D22"/>
    <mergeCell ref="J22:N22"/>
  </mergeCells>
  <pageMargins left="0.78740157480314965" right="0.19685039370078741" top="0.19685039370078741" bottom="0.15748031496062992" header="0" footer="0"/>
  <pageSetup paperSize="8" scale="3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68"/>
  <sheetViews>
    <sheetView topLeftCell="A28" zoomScale="70" zoomScaleNormal="70" zoomScalePageLayoutView="60" workbookViewId="0">
      <selection activeCell="E33" sqref="E33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58.1406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250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8.25" thickBot="1" x14ac:dyDescent="0.3">
      <c r="A5" s="54"/>
      <c r="B5" s="55" t="s">
        <v>21</v>
      </c>
      <c r="C5" s="705"/>
      <c r="D5" s="607" t="s">
        <v>1</v>
      </c>
      <c r="E5" s="607" t="s">
        <v>19</v>
      </c>
      <c r="F5" s="608" t="s">
        <v>20</v>
      </c>
      <c r="G5" s="706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763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663">
        <v>9</v>
      </c>
      <c r="G7" s="678"/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664">
        <v>7</v>
      </c>
      <c r="G8" s="679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3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664">
        <v>9</v>
      </c>
      <c r="G9" s="680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5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664">
        <v>10</v>
      </c>
      <c r="G10" s="680"/>
      <c r="H10" s="9"/>
      <c r="I10" s="9"/>
      <c r="J10" s="14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41.25" thickBot="1" x14ac:dyDescent="0.35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664">
        <v>5</v>
      </c>
      <c r="G11" s="680"/>
      <c r="J11" s="10">
        <v>4</v>
      </c>
      <c r="K11" s="19">
        <v>2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3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12">
        <v>5</v>
      </c>
      <c r="K12" s="17">
        <v>2</v>
      </c>
      <c r="L12" s="17" t="s">
        <v>25</v>
      </c>
      <c r="M12" s="226" t="s">
        <v>71</v>
      </c>
      <c r="N12" s="707" t="s">
        <v>216</v>
      </c>
      <c r="O12" s="708">
        <v>2</v>
      </c>
      <c r="P12" s="536" t="s">
        <v>217</v>
      </c>
    </row>
    <row r="13" spans="1:17" ht="46.5" customHeight="1" x14ac:dyDescent="0.3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664">
        <v>6</v>
      </c>
      <c r="G13" s="681"/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5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666">
        <v>15</v>
      </c>
      <c r="G14" s="680"/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28.5" thickBot="1" x14ac:dyDescent="0.35">
      <c r="A15" s="512">
        <v>12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11</v>
      </c>
      <c r="G15" s="680"/>
      <c r="J15" s="25"/>
      <c r="K15" s="68"/>
      <c r="L15" s="71"/>
      <c r="M15" s="227"/>
      <c r="N15" s="73"/>
      <c r="O15" s="72"/>
      <c r="P15" s="123"/>
    </row>
    <row r="16" spans="1:17" ht="100.5" customHeight="1" thickBot="1" x14ac:dyDescent="0.35">
      <c r="A16" s="513">
        <v>13</v>
      </c>
      <c r="B16" s="627">
        <v>1</v>
      </c>
      <c r="C16" s="628" t="s">
        <v>27</v>
      </c>
      <c r="D16" s="624" t="s">
        <v>169</v>
      </c>
      <c r="E16" s="623" t="s">
        <v>170</v>
      </c>
      <c r="F16" s="668">
        <v>15</v>
      </c>
      <c r="G16" s="682"/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665">
        <v>14</v>
      </c>
      <c r="G17" s="682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682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669">
        <v>11</v>
      </c>
      <c r="G19" s="682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5">
      <c r="A20" s="514"/>
      <c r="B20" s="229"/>
      <c r="C20" s="162" t="s">
        <v>26</v>
      </c>
      <c r="D20" s="165" t="s">
        <v>237</v>
      </c>
      <c r="E20" s="532" t="s">
        <v>238</v>
      </c>
      <c r="F20" s="292">
        <v>7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145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155</v>
      </c>
      <c r="G24" s="685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162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161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688"/>
      <c r="C27" s="162" t="s">
        <v>26</v>
      </c>
      <c r="D27" s="166" t="s">
        <v>54</v>
      </c>
      <c r="E27" s="167" t="s">
        <v>54</v>
      </c>
      <c r="F27" s="169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671">
        <v>6</v>
      </c>
      <c r="B28" s="689" t="s">
        <v>21</v>
      </c>
      <c r="C28" s="314"/>
      <c r="D28" s="315" t="s">
        <v>1</v>
      </c>
      <c r="E28" s="315" t="s">
        <v>19</v>
      </c>
      <c r="F28" s="31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>
        <v>7</v>
      </c>
      <c r="B29" s="764"/>
      <c r="C29" s="765"/>
      <c r="D29" s="765"/>
      <c r="E29" s="765"/>
      <c r="F29" s="766"/>
      <c r="G29" s="691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673">
        <v>8</v>
      </c>
      <c r="B30" s="692">
        <v>1</v>
      </c>
      <c r="C30" s="488" t="s">
        <v>27</v>
      </c>
      <c r="D30" s="468" t="s">
        <v>177</v>
      </c>
      <c r="E30" s="525" t="s">
        <v>179</v>
      </c>
      <c r="F30" s="489">
        <v>12</v>
      </c>
      <c r="G30" s="693" t="s">
        <v>249</v>
      </c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670"/>
      <c r="B31" s="694">
        <v>1</v>
      </c>
      <c r="C31" s="491" t="s">
        <v>27</v>
      </c>
      <c r="D31" s="251" t="s">
        <v>178</v>
      </c>
      <c r="E31" s="531" t="s">
        <v>170</v>
      </c>
      <c r="F31" s="492">
        <v>13</v>
      </c>
      <c r="G31" s="693" t="s">
        <v>248</v>
      </c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764" t="s">
        <v>4</v>
      </c>
      <c r="B32" s="695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1</v>
      </c>
      <c r="B33" s="697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2</v>
      </c>
      <c r="B34" s="698">
        <v>2</v>
      </c>
      <c r="C34" s="494" t="s">
        <v>27</v>
      </c>
      <c r="D34" s="252" t="s">
        <v>82</v>
      </c>
      <c r="E34" s="527" t="s">
        <v>83</v>
      </c>
      <c r="F34" s="500">
        <v>8</v>
      </c>
      <c r="G34" s="699"/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3</v>
      </c>
      <c r="B35" s="233"/>
      <c r="C35" s="202" t="s">
        <v>26</v>
      </c>
      <c r="D35" s="272" t="s">
        <v>242</v>
      </c>
      <c r="E35" s="540" t="s">
        <v>240</v>
      </c>
      <c r="F35" s="274">
        <v>0</v>
      </c>
      <c r="G35" s="700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4</v>
      </c>
      <c r="B36" s="233">
        <v>2</v>
      </c>
      <c r="C36" s="202" t="s">
        <v>26</v>
      </c>
      <c r="D36" s="165" t="s">
        <v>243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>
        <v>5</v>
      </c>
      <c r="B37" s="701"/>
      <c r="C37" s="52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353" t="s">
        <v>15</v>
      </c>
      <c r="C38" s="1354"/>
      <c r="D38" s="1376"/>
      <c r="E38" s="7"/>
      <c r="F38" s="243">
        <f>SUM(F30:F37)</f>
        <v>70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55" t="s">
        <v>16</v>
      </c>
      <c r="C39" s="1356"/>
      <c r="D39" s="1378"/>
      <c r="E39" s="42"/>
      <c r="F39" s="201">
        <f>F38+F37</f>
        <v>70</v>
      </c>
      <c r="G39" s="704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767"/>
      <c r="L43" s="767"/>
      <c r="M43" s="767"/>
      <c r="N43" s="29"/>
      <c r="O43" s="30"/>
      <c r="P43" s="28"/>
    </row>
    <row r="44" spans="1:16" ht="0.75" customHeight="1" x14ac:dyDescent="0.25">
      <c r="A44" s="284"/>
      <c r="J44" s="28"/>
      <c r="K44" s="767"/>
      <c r="L44" s="767"/>
      <c r="M44" s="767"/>
      <c r="N44" s="29"/>
      <c r="O44" s="30"/>
      <c r="P44" s="28"/>
    </row>
    <row r="45" spans="1:16" ht="36" customHeight="1" x14ac:dyDescent="0.35">
      <c r="A45" s="284"/>
      <c r="B45" s="769"/>
      <c r="C45" s="769"/>
      <c r="D45" s="1386" t="s">
        <v>17</v>
      </c>
      <c r="E45" s="1387"/>
      <c r="F45" s="290">
        <f>F38+F23</f>
        <v>215</v>
      </c>
      <c r="G45" s="115"/>
      <c r="J45" s="28"/>
      <c r="K45" s="767"/>
      <c r="L45" s="767"/>
      <c r="M45" s="767"/>
      <c r="N45" s="29"/>
      <c r="O45" s="30"/>
      <c r="P45" s="28"/>
    </row>
    <row r="46" spans="1:16" ht="36" customHeight="1" x14ac:dyDescent="0.35">
      <c r="A46" s="284"/>
      <c r="B46" s="771"/>
      <c r="C46" s="771"/>
      <c r="D46" s="1388" t="s">
        <v>119</v>
      </c>
      <c r="E46" s="1389"/>
      <c r="F46" s="291">
        <f>F45+F22</f>
        <v>225</v>
      </c>
      <c r="G46" s="116"/>
      <c r="J46" s="28"/>
      <c r="K46" s="767"/>
      <c r="L46" s="767"/>
      <c r="M46" s="767"/>
      <c r="N46" s="29"/>
      <c r="O46" s="30"/>
      <c r="P46" s="28"/>
    </row>
    <row r="47" spans="1:16" ht="25.5" customHeight="1" thickBot="1" x14ac:dyDescent="0.3">
      <c r="A47" s="284"/>
      <c r="J47" s="28"/>
      <c r="K47" s="767"/>
      <c r="L47" s="767"/>
      <c r="M47" s="767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768" t="s">
        <v>17</v>
      </c>
      <c r="B49" s="654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770" t="s">
        <v>18</v>
      </c>
      <c r="B50" s="13">
        <v>1</v>
      </c>
      <c r="C50" s="17" t="s">
        <v>26</v>
      </c>
      <c r="D50" s="502" t="s">
        <v>171</v>
      </c>
      <c r="E50" s="611" t="s">
        <v>234</v>
      </c>
      <c r="F50" s="634">
        <v>1</v>
      </c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5">
      <c r="A52" s="199" t="s">
        <v>62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2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57.75" customHeight="1" thickBot="1" x14ac:dyDescent="0.3">
      <c r="A53" s="54"/>
      <c r="B53" s="13">
        <v>3</v>
      </c>
      <c r="C53" s="65" t="s">
        <v>27</v>
      </c>
      <c r="D53" s="502" t="s">
        <v>48</v>
      </c>
      <c r="E53" s="660" t="s">
        <v>245</v>
      </c>
      <c r="F53" s="634">
        <v>4</v>
      </c>
      <c r="J53" s="635">
        <v>3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143">
        <v>1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4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">
        <v>2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5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196">
        <v>3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6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197">
        <v>4</v>
      </c>
      <c r="B57" s="13">
        <v>4</v>
      </c>
      <c r="C57" s="13"/>
      <c r="D57" s="502" t="s">
        <v>7</v>
      </c>
      <c r="E57" s="617" t="s">
        <v>251</v>
      </c>
      <c r="F57" s="634">
        <v>2</v>
      </c>
      <c r="J57" s="633">
        <v>7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198">
        <v>5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8</v>
      </c>
      <c r="K58" s="645">
        <v>4</v>
      </c>
      <c r="L58" s="644" t="s">
        <v>25</v>
      </c>
      <c r="M58" s="504" t="s">
        <v>7</v>
      </c>
      <c r="N58" s="614"/>
      <c r="O58" s="615"/>
    </row>
    <row r="59" spans="1:15" ht="45.75" customHeight="1" thickBot="1" x14ac:dyDescent="0.3">
      <c r="A59" s="135">
        <v>6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9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13">
        <v>7</v>
      </c>
      <c r="B60" s="17">
        <v>2</v>
      </c>
      <c r="C60" s="65" t="s">
        <v>27</v>
      </c>
      <c r="D60" s="502" t="s">
        <v>71</v>
      </c>
      <c r="E60" s="617"/>
      <c r="F60" s="634"/>
      <c r="J60" s="642">
        <v>10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74">
        <v>8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11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75">
        <v>9</v>
      </c>
      <c r="B62" s="17">
        <v>1</v>
      </c>
      <c r="C62" s="65"/>
      <c r="D62" s="502"/>
      <c r="E62" s="617"/>
      <c r="F62" s="634"/>
      <c r="J62" s="649">
        <v>12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76">
        <v>10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0</v>
      </c>
    </row>
    <row r="64" spans="1:15" ht="45.75" customHeight="1" thickBot="1" x14ac:dyDescent="0.3">
      <c r="A64" s="139">
        <v>11</v>
      </c>
      <c r="B64" s="1333" t="s">
        <v>14</v>
      </c>
      <c r="C64" s="1334"/>
      <c r="D64" s="1335"/>
      <c r="E64" s="657"/>
      <c r="F64" s="658">
        <f>SUM(F50:F63)</f>
        <v>24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8" scale="3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8"/>
  <sheetViews>
    <sheetView topLeftCell="A26" zoomScale="70" zoomScaleNormal="70" zoomScalePageLayoutView="60" workbookViewId="0">
      <selection activeCell="G24" sqref="G24:G25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58.1406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246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8.25" thickBot="1" x14ac:dyDescent="0.3">
      <c r="A5" s="54"/>
      <c r="B5" s="55" t="s">
        <v>21</v>
      </c>
      <c r="C5" s="705"/>
      <c r="D5" s="607" t="s">
        <v>1</v>
      </c>
      <c r="E5" s="607" t="s">
        <v>19</v>
      </c>
      <c r="F5" s="608" t="s">
        <v>20</v>
      </c>
      <c r="G5" s="706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754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663">
        <v>9</v>
      </c>
      <c r="G7" s="678"/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664">
        <v>7</v>
      </c>
      <c r="G8" s="679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3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664">
        <v>9</v>
      </c>
      <c r="G9" s="680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5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664">
        <v>10</v>
      </c>
      <c r="G10" s="680"/>
      <c r="H10" s="9"/>
      <c r="I10" s="9"/>
      <c r="J10" s="14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41.25" thickBot="1" x14ac:dyDescent="0.35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664">
        <v>5</v>
      </c>
      <c r="G11" s="680"/>
      <c r="J11" s="10">
        <v>4</v>
      </c>
      <c r="K11" s="19">
        <v>2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3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12">
        <v>5</v>
      </c>
      <c r="K12" s="17">
        <v>2</v>
      </c>
      <c r="L12" s="17" t="s">
        <v>25</v>
      </c>
      <c r="M12" s="226" t="s">
        <v>71</v>
      </c>
      <c r="N12" s="707" t="s">
        <v>216</v>
      </c>
      <c r="O12" s="708">
        <v>2</v>
      </c>
      <c r="P12" s="536" t="s">
        <v>217</v>
      </c>
    </row>
    <row r="13" spans="1:17" ht="46.5" customHeight="1" x14ac:dyDescent="0.3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664">
        <v>6</v>
      </c>
      <c r="G13" s="681"/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5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666">
        <v>15</v>
      </c>
      <c r="G14" s="680"/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28.5" thickBot="1" x14ac:dyDescent="0.35">
      <c r="A15" s="512">
        <v>12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11</v>
      </c>
      <c r="G15" s="680"/>
      <c r="J15" s="25"/>
      <c r="K15" s="68"/>
      <c r="L15" s="71"/>
      <c r="M15" s="227"/>
      <c r="N15" s="73"/>
      <c r="O15" s="72"/>
      <c r="P15" s="123"/>
    </row>
    <row r="16" spans="1:17" ht="100.5" customHeight="1" thickBot="1" x14ac:dyDescent="0.35">
      <c r="A16" s="513">
        <v>13</v>
      </c>
      <c r="B16" s="627">
        <v>1</v>
      </c>
      <c r="C16" s="628" t="s">
        <v>27</v>
      </c>
      <c r="D16" s="624" t="s">
        <v>169</v>
      </c>
      <c r="E16" s="623" t="s">
        <v>170</v>
      </c>
      <c r="F16" s="668">
        <v>15</v>
      </c>
      <c r="G16" s="682"/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665">
        <v>14</v>
      </c>
      <c r="G17" s="682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682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669">
        <v>11</v>
      </c>
      <c r="G19" s="682" t="s">
        <v>247</v>
      </c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5">
      <c r="A20" s="514"/>
      <c r="B20" s="229"/>
      <c r="C20" s="162" t="s">
        <v>26</v>
      </c>
      <c r="D20" s="165" t="s">
        <v>237</v>
      </c>
      <c r="E20" s="532" t="s">
        <v>238</v>
      </c>
      <c r="F20" s="292">
        <v>7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145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155</v>
      </c>
      <c r="G24" s="685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162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161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688"/>
      <c r="C27" s="162" t="s">
        <v>26</v>
      </c>
      <c r="D27" s="166" t="s">
        <v>54</v>
      </c>
      <c r="E27" s="167" t="s">
        <v>54</v>
      </c>
      <c r="F27" s="169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671">
        <v>6</v>
      </c>
      <c r="B28" s="689" t="s">
        <v>21</v>
      </c>
      <c r="C28" s="314"/>
      <c r="D28" s="315" t="s">
        <v>1</v>
      </c>
      <c r="E28" s="315" t="s">
        <v>19</v>
      </c>
      <c r="F28" s="31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>
        <v>7</v>
      </c>
      <c r="B29" s="755"/>
      <c r="C29" s="756"/>
      <c r="D29" s="756"/>
      <c r="E29" s="756"/>
      <c r="F29" s="757"/>
      <c r="G29" s="691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673">
        <v>8</v>
      </c>
      <c r="B30" s="692">
        <v>1</v>
      </c>
      <c r="C30" s="488" t="s">
        <v>27</v>
      </c>
      <c r="D30" s="468" t="s">
        <v>177</v>
      </c>
      <c r="E30" s="525" t="s">
        <v>179</v>
      </c>
      <c r="F30" s="489">
        <v>11</v>
      </c>
      <c r="G30" s="693"/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670"/>
      <c r="B31" s="694">
        <v>1</v>
      </c>
      <c r="C31" s="491" t="s">
        <v>27</v>
      </c>
      <c r="D31" s="251" t="s">
        <v>178</v>
      </c>
      <c r="E31" s="531" t="s">
        <v>170</v>
      </c>
      <c r="F31" s="492">
        <v>12</v>
      </c>
      <c r="G31" s="693"/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755" t="s">
        <v>4</v>
      </c>
      <c r="B32" s="695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1</v>
      </c>
      <c r="B33" s="697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2</v>
      </c>
      <c r="B34" s="698">
        <v>2</v>
      </c>
      <c r="C34" s="494" t="s">
        <v>27</v>
      </c>
      <c r="D34" s="252" t="s">
        <v>82</v>
      </c>
      <c r="E34" s="527" t="s">
        <v>83</v>
      </c>
      <c r="F34" s="500">
        <v>8</v>
      </c>
      <c r="G34" s="699"/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3</v>
      </c>
      <c r="B35" s="233"/>
      <c r="C35" s="202" t="s">
        <v>26</v>
      </c>
      <c r="D35" s="272" t="s">
        <v>242</v>
      </c>
      <c r="E35" s="540" t="s">
        <v>240</v>
      </c>
      <c r="F35" s="274">
        <v>0</v>
      </c>
      <c r="G35" s="700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4</v>
      </c>
      <c r="B36" s="233">
        <v>2</v>
      </c>
      <c r="C36" s="202" t="s">
        <v>26</v>
      </c>
      <c r="D36" s="165" t="s">
        <v>243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>
        <v>5</v>
      </c>
      <c r="B37" s="701"/>
      <c r="C37" s="52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353" t="s">
        <v>15</v>
      </c>
      <c r="C38" s="1354"/>
      <c r="D38" s="1376"/>
      <c r="E38" s="7"/>
      <c r="F38" s="243">
        <f>SUM(F30:F37)</f>
        <v>68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55" t="s">
        <v>16</v>
      </c>
      <c r="C39" s="1356"/>
      <c r="D39" s="1378"/>
      <c r="E39" s="42"/>
      <c r="F39" s="201">
        <f>F38+F37</f>
        <v>68</v>
      </c>
      <c r="G39" s="704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758"/>
      <c r="L43" s="758"/>
      <c r="M43" s="758"/>
      <c r="N43" s="29"/>
      <c r="O43" s="30"/>
      <c r="P43" s="28"/>
    </row>
    <row r="44" spans="1:16" ht="0.75" customHeight="1" x14ac:dyDescent="0.25">
      <c r="A44" s="284"/>
      <c r="J44" s="28"/>
      <c r="K44" s="758"/>
      <c r="L44" s="758"/>
      <c r="M44" s="758"/>
      <c r="N44" s="29"/>
      <c r="O44" s="30"/>
      <c r="P44" s="28"/>
    </row>
    <row r="45" spans="1:16" ht="36" customHeight="1" x14ac:dyDescent="0.35">
      <c r="A45" s="284"/>
      <c r="B45" s="760"/>
      <c r="C45" s="760"/>
      <c r="D45" s="1386" t="s">
        <v>17</v>
      </c>
      <c r="E45" s="1387"/>
      <c r="F45" s="290">
        <f>F38+F23</f>
        <v>213</v>
      </c>
      <c r="G45" s="115"/>
      <c r="J45" s="28"/>
      <c r="K45" s="758"/>
      <c r="L45" s="758"/>
      <c r="M45" s="758"/>
      <c r="N45" s="29"/>
      <c r="O45" s="30"/>
      <c r="P45" s="28"/>
    </row>
    <row r="46" spans="1:16" ht="36" customHeight="1" x14ac:dyDescent="0.35">
      <c r="A46" s="284"/>
      <c r="B46" s="762"/>
      <c r="C46" s="762"/>
      <c r="D46" s="1388" t="s">
        <v>119</v>
      </c>
      <c r="E46" s="1389"/>
      <c r="F46" s="291">
        <f>F45+F22</f>
        <v>223</v>
      </c>
      <c r="G46" s="116"/>
      <c r="J46" s="28"/>
      <c r="K46" s="758"/>
      <c r="L46" s="758"/>
      <c r="M46" s="758"/>
      <c r="N46" s="29"/>
      <c r="O46" s="30"/>
      <c r="P46" s="28"/>
    </row>
    <row r="47" spans="1:16" ht="25.5" customHeight="1" thickBot="1" x14ac:dyDescent="0.3">
      <c r="A47" s="284"/>
      <c r="J47" s="28"/>
      <c r="K47" s="758"/>
      <c r="L47" s="758"/>
      <c r="M47" s="758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759" t="s">
        <v>17</v>
      </c>
      <c r="B49" s="654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761" t="s">
        <v>18</v>
      </c>
      <c r="B50" s="13">
        <v>1</v>
      </c>
      <c r="C50" s="17" t="s">
        <v>26</v>
      </c>
      <c r="D50" s="502" t="s">
        <v>171</v>
      </c>
      <c r="E50" s="611" t="s">
        <v>234</v>
      </c>
      <c r="F50" s="634">
        <v>1</v>
      </c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5">
      <c r="A52" s="199" t="s">
        <v>62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2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57.75" customHeight="1" thickBot="1" x14ac:dyDescent="0.3">
      <c r="A53" s="54"/>
      <c r="B53" s="13">
        <v>3</v>
      </c>
      <c r="C53" s="65" t="s">
        <v>27</v>
      </c>
      <c r="D53" s="502" t="s">
        <v>48</v>
      </c>
      <c r="E53" s="660" t="s">
        <v>245</v>
      </c>
      <c r="F53" s="634">
        <v>4</v>
      </c>
      <c r="J53" s="635">
        <v>3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143">
        <v>1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4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">
        <v>2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5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196">
        <v>3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6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197">
        <v>4</v>
      </c>
      <c r="B57" s="13">
        <v>4</v>
      </c>
      <c r="C57" s="13"/>
      <c r="D57" s="502" t="s">
        <v>7</v>
      </c>
      <c r="E57" s="617" t="s">
        <v>222</v>
      </c>
      <c r="F57" s="634">
        <v>1</v>
      </c>
      <c r="J57" s="633">
        <v>7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198">
        <v>5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8</v>
      </c>
      <c r="K58" s="645">
        <v>4</v>
      </c>
      <c r="L58" s="644" t="s">
        <v>25</v>
      </c>
      <c r="M58" s="504" t="s">
        <v>7</v>
      </c>
      <c r="N58" s="614"/>
      <c r="O58" s="615"/>
    </row>
    <row r="59" spans="1:15" ht="45.75" customHeight="1" thickBot="1" x14ac:dyDescent="0.3">
      <c r="A59" s="135">
        <v>6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9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13">
        <v>7</v>
      </c>
      <c r="B60" s="17">
        <v>2</v>
      </c>
      <c r="C60" s="65" t="s">
        <v>27</v>
      </c>
      <c r="D60" s="502" t="s">
        <v>71</v>
      </c>
      <c r="E60" s="617"/>
      <c r="F60" s="634"/>
      <c r="J60" s="642">
        <v>10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74">
        <v>8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11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75">
        <v>9</v>
      </c>
      <c r="B62" s="17">
        <v>1</v>
      </c>
      <c r="C62" s="65"/>
      <c r="D62" s="502"/>
      <c r="E62" s="617"/>
      <c r="F62" s="634"/>
      <c r="J62" s="649">
        <v>12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76">
        <v>10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0</v>
      </c>
    </row>
    <row r="64" spans="1:15" ht="45.75" customHeight="1" thickBot="1" x14ac:dyDescent="0.3">
      <c r="A64" s="139">
        <v>11</v>
      </c>
      <c r="B64" s="1333" t="s">
        <v>14</v>
      </c>
      <c r="C64" s="1334"/>
      <c r="D64" s="1335"/>
      <c r="E64" s="657"/>
      <c r="F64" s="658">
        <f>SUM(F50:F63)</f>
        <v>23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2:D22"/>
    <mergeCell ref="J22:N22"/>
  </mergeCells>
  <pageMargins left="0.78740157480314965" right="0.19685039370078741" top="0.19685039370078741" bottom="0.15748031496062992" header="0" footer="0"/>
  <pageSetup paperSize="8" scale="3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Q68"/>
  <sheetViews>
    <sheetView topLeftCell="A23" zoomScale="70" zoomScaleNormal="70" zoomScalePageLayoutView="60" workbookViewId="0">
      <selection activeCell="F19" sqref="F19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58.1406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244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8.25" thickBot="1" x14ac:dyDescent="0.3">
      <c r="A5" s="54"/>
      <c r="B5" s="55" t="s">
        <v>21</v>
      </c>
      <c r="C5" s="705"/>
      <c r="D5" s="607" t="s">
        <v>1</v>
      </c>
      <c r="E5" s="607" t="s">
        <v>19</v>
      </c>
      <c r="F5" s="608" t="s">
        <v>20</v>
      </c>
      <c r="G5" s="706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745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663">
        <v>9</v>
      </c>
      <c r="G7" s="678"/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664">
        <v>7</v>
      </c>
      <c r="G8" s="679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3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664">
        <v>9</v>
      </c>
      <c r="G9" s="680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5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664">
        <v>10</v>
      </c>
      <c r="G10" s="680"/>
      <c r="H10" s="9"/>
      <c r="I10" s="9"/>
      <c r="J10" s="14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41.25" thickBot="1" x14ac:dyDescent="0.35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664">
        <v>5</v>
      </c>
      <c r="G11" s="680"/>
      <c r="J11" s="10">
        <v>4</v>
      </c>
      <c r="K11" s="19">
        <v>2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3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12">
        <v>5</v>
      </c>
      <c r="K12" s="17">
        <v>2</v>
      </c>
      <c r="L12" s="17" t="s">
        <v>25</v>
      </c>
      <c r="M12" s="226" t="s">
        <v>71</v>
      </c>
      <c r="N12" s="707" t="s">
        <v>216</v>
      </c>
      <c r="O12" s="708">
        <v>2</v>
      </c>
      <c r="P12" s="536" t="s">
        <v>217</v>
      </c>
    </row>
    <row r="13" spans="1:17" ht="46.5" customHeight="1" x14ac:dyDescent="0.3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664">
        <v>6</v>
      </c>
      <c r="G13" s="681"/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5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666">
        <v>15</v>
      </c>
      <c r="G14" s="680" t="s">
        <v>236</v>
      </c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38.25" thickBot="1" x14ac:dyDescent="0.35">
      <c r="A15" s="512">
        <v>12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11</v>
      </c>
      <c r="G15" s="680" t="s">
        <v>236</v>
      </c>
      <c r="J15" s="25"/>
      <c r="K15" s="68"/>
      <c r="L15" s="71"/>
      <c r="M15" s="227"/>
      <c r="N15" s="73"/>
      <c r="O15" s="72"/>
      <c r="P15" s="123"/>
    </row>
    <row r="16" spans="1:17" ht="100.5" customHeight="1" thickBot="1" x14ac:dyDescent="0.35">
      <c r="A16" s="513">
        <v>13</v>
      </c>
      <c r="B16" s="627">
        <v>1</v>
      </c>
      <c r="C16" s="628" t="s">
        <v>27</v>
      </c>
      <c r="D16" s="624" t="s">
        <v>169</v>
      </c>
      <c r="E16" s="623" t="s">
        <v>170</v>
      </c>
      <c r="F16" s="668">
        <v>15</v>
      </c>
      <c r="G16" s="682"/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665">
        <v>14</v>
      </c>
      <c r="G17" s="682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682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669">
        <v>12</v>
      </c>
      <c r="G19" s="682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5">
      <c r="A20" s="514"/>
      <c r="B20" s="229"/>
      <c r="C20" s="162" t="s">
        <v>26</v>
      </c>
      <c r="D20" s="165" t="s">
        <v>237</v>
      </c>
      <c r="E20" s="532" t="s">
        <v>238</v>
      </c>
      <c r="F20" s="292">
        <v>7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146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156</v>
      </c>
      <c r="G24" s="685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162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161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688"/>
      <c r="C27" s="162" t="s">
        <v>26</v>
      </c>
      <c r="D27" s="166" t="s">
        <v>54</v>
      </c>
      <c r="E27" s="167" t="s">
        <v>54</v>
      </c>
      <c r="F27" s="169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671">
        <v>6</v>
      </c>
      <c r="B28" s="689" t="s">
        <v>21</v>
      </c>
      <c r="C28" s="314"/>
      <c r="D28" s="315" t="s">
        <v>1</v>
      </c>
      <c r="E28" s="315" t="s">
        <v>19</v>
      </c>
      <c r="F28" s="31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>
        <v>7</v>
      </c>
      <c r="B29" s="746"/>
      <c r="C29" s="747"/>
      <c r="D29" s="747"/>
      <c r="E29" s="747"/>
      <c r="F29" s="748"/>
      <c r="G29" s="691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673">
        <v>8</v>
      </c>
      <c r="B30" s="692">
        <v>1</v>
      </c>
      <c r="C30" s="488" t="s">
        <v>27</v>
      </c>
      <c r="D30" s="468" t="s">
        <v>177</v>
      </c>
      <c r="E30" s="525" t="s">
        <v>179</v>
      </c>
      <c r="F30" s="489">
        <v>11</v>
      </c>
      <c r="G30" s="693"/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670"/>
      <c r="B31" s="694">
        <v>1</v>
      </c>
      <c r="C31" s="491" t="s">
        <v>27</v>
      </c>
      <c r="D31" s="251" t="s">
        <v>178</v>
      </c>
      <c r="E31" s="531" t="s">
        <v>170</v>
      </c>
      <c r="F31" s="492">
        <v>12</v>
      </c>
      <c r="G31" s="693"/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746" t="s">
        <v>4</v>
      </c>
      <c r="B32" s="695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1</v>
      </c>
      <c r="B33" s="697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2</v>
      </c>
      <c r="B34" s="698">
        <v>2</v>
      </c>
      <c r="C34" s="494" t="s">
        <v>27</v>
      </c>
      <c r="D34" s="252" t="s">
        <v>82</v>
      </c>
      <c r="E34" s="527" t="s">
        <v>83</v>
      </c>
      <c r="F34" s="500">
        <v>8</v>
      </c>
      <c r="G34" s="699"/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3</v>
      </c>
      <c r="B35" s="233"/>
      <c r="C35" s="202" t="s">
        <v>26</v>
      </c>
      <c r="D35" s="272" t="s">
        <v>242</v>
      </c>
      <c r="E35" s="540" t="s">
        <v>240</v>
      </c>
      <c r="F35" s="274">
        <v>0</v>
      </c>
      <c r="G35" s="700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4</v>
      </c>
      <c r="B36" s="233">
        <v>2</v>
      </c>
      <c r="C36" s="202" t="s">
        <v>26</v>
      </c>
      <c r="D36" s="165" t="s">
        <v>243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>
        <v>5</v>
      </c>
      <c r="B37" s="701"/>
      <c r="C37" s="52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353" t="s">
        <v>15</v>
      </c>
      <c r="C38" s="1354"/>
      <c r="D38" s="1376"/>
      <c r="E38" s="7"/>
      <c r="F38" s="243">
        <f>SUM(F30:F37)</f>
        <v>68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55" t="s">
        <v>16</v>
      </c>
      <c r="C39" s="1356"/>
      <c r="D39" s="1378"/>
      <c r="E39" s="42"/>
      <c r="F39" s="201">
        <f>F38+F37</f>
        <v>68</v>
      </c>
      <c r="G39" s="704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749"/>
      <c r="L43" s="749"/>
      <c r="M43" s="749"/>
      <c r="N43" s="29"/>
      <c r="O43" s="30"/>
      <c r="P43" s="28"/>
    </row>
    <row r="44" spans="1:16" ht="0.75" customHeight="1" x14ac:dyDescent="0.25">
      <c r="A44" s="284"/>
      <c r="J44" s="28"/>
      <c r="K44" s="749"/>
      <c r="L44" s="749"/>
      <c r="M44" s="749"/>
      <c r="N44" s="29"/>
      <c r="O44" s="30"/>
      <c r="P44" s="28"/>
    </row>
    <row r="45" spans="1:16" ht="36" customHeight="1" x14ac:dyDescent="0.35">
      <c r="A45" s="284"/>
      <c r="B45" s="751"/>
      <c r="C45" s="751"/>
      <c r="D45" s="1386" t="s">
        <v>17</v>
      </c>
      <c r="E45" s="1387"/>
      <c r="F45" s="290">
        <f>F38+F23</f>
        <v>214</v>
      </c>
      <c r="G45" s="115"/>
      <c r="J45" s="28"/>
      <c r="K45" s="749"/>
      <c r="L45" s="749"/>
      <c r="M45" s="749"/>
      <c r="N45" s="29"/>
      <c r="O45" s="30"/>
      <c r="P45" s="28"/>
    </row>
    <row r="46" spans="1:16" ht="36" customHeight="1" x14ac:dyDescent="0.35">
      <c r="A46" s="284"/>
      <c r="B46" s="753"/>
      <c r="C46" s="753"/>
      <c r="D46" s="1388" t="s">
        <v>119</v>
      </c>
      <c r="E46" s="1389"/>
      <c r="F46" s="291">
        <f>F45+F22</f>
        <v>224</v>
      </c>
      <c r="G46" s="116"/>
      <c r="J46" s="28"/>
      <c r="K46" s="749"/>
      <c r="L46" s="749"/>
      <c r="M46" s="749"/>
      <c r="N46" s="29"/>
      <c r="O46" s="30"/>
      <c r="P46" s="28"/>
    </row>
    <row r="47" spans="1:16" ht="25.5" customHeight="1" thickBot="1" x14ac:dyDescent="0.3">
      <c r="A47" s="284"/>
      <c r="J47" s="28"/>
      <c r="K47" s="749"/>
      <c r="L47" s="749"/>
      <c r="M47" s="749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750" t="s">
        <v>17</v>
      </c>
      <c r="B49" s="654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752" t="s">
        <v>18</v>
      </c>
      <c r="B50" s="13">
        <v>1</v>
      </c>
      <c r="C50" s="17" t="s">
        <v>26</v>
      </c>
      <c r="D50" s="502" t="s">
        <v>171</v>
      </c>
      <c r="E50" s="611" t="s">
        <v>234</v>
      </c>
      <c r="F50" s="634">
        <v>1</v>
      </c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5">
      <c r="A52" s="199" t="s">
        <v>62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2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57.75" customHeight="1" thickBot="1" x14ac:dyDescent="0.3">
      <c r="A53" s="54"/>
      <c r="B53" s="13">
        <v>3</v>
      </c>
      <c r="C53" s="65" t="s">
        <v>27</v>
      </c>
      <c r="D53" s="502" t="s">
        <v>48</v>
      </c>
      <c r="E53" s="660" t="s">
        <v>245</v>
      </c>
      <c r="F53" s="634">
        <v>4</v>
      </c>
      <c r="J53" s="635">
        <v>3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143">
        <v>1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4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">
        <v>2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5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196">
        <v>3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6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197">
        <v>4</v>
      </c>
      <c r="B57" s="13">
        <v>4</v>
      </c>
      <c r="C57" s="13"/>
      <c r="D57" s="502" t="s">
        <v>7</v>
      </c>
      <c r="E57" s="617" t="s">
        <v>222</v>
      </c>
      <c r="F57" s="634">
        <v>1</v>
      </c>
      <c r="J57" s="633">
        <v>7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198">
        <v>5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8</v>
      </c>
      <c r="K58" s="645">
        <v>4</v>
      </c>
      <c r="L58" s="644" t="s">
        <v>25</v>
      </c>
      <c r="M58" s="504" t="s">
        <v>7</v>
      </c>
      <c r="N58" s="614"/>
      <c r="O58" s="615"/>
    </row>
    <row r="59" spans="1:15" ht="45.75" customHeight="1" thickBot="1" x14ac:dyDescent="0.3">
      <c r="A59" s="135">
        <v>6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9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13">
        <v>7</v>
      </c>
      <c r="B60" s="17">
        <v>2</v>
      </c>
      <c r="C60" s="65" t="s">
        <v>27</v>
      </c>
      <c r="D60" s="502" t="s">
        <v>71</v>
      </c>
      <c r="E60" s="617"/>
      <c r="F60" s="634"/>
      <c r="J60" s="642">
        <v>10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74">
        <v>8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11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75">
        <v>9</v>
      </c>
      <c r="B62" s="17">
        <v>1</v>
      </c>
      <c r="C62" s="65"/>
      <c r="D62" s="502"/>
      <c r="E62" s="617"/>
      <c r="F62" s="634"/>
      <c r="J62" s="649">
        <v>12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76">
        <v>10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0</v>
      </c>
    </row>
    <row r="64" spans="1:15" ht="45.75" customHeight="1" thickBot="1" x14ac:dyDescent="0.3">
      <c r="A64" s="139">
        <v>11</v>
      </c>
      <c r="B64" s="1333" t="s">
        <v>14</v>
      </c>
      <c r="C64" s="1334"/>
      <c r="D64" s="1335"/>
      <c r="E64" s="657"/>
      <c r="F64" s="658">
        <f>SUM(F50:F63)</f>
        <v>23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8" scale="3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Q68"/>
  <sheetViews>
    <sheetView topLeftCell="B71" zoomScale="70" zoomScaleNormal="70" zoomScalePageLayoutView="60" workbookViewId="0">
      <selection activeCell="F33" sqref="F33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58.1406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235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8.25" thickBot="1" x14ac:dyDescent="0.3">
      <c r="A5" s="54"/>
      <c r="B5" s="55" t="s">
        <v>21</v>
      </c>
      <c r="C5" s="705"/>
      <c r="D5" s="607" t="s">
        <v>1</v>
      </c>
      <c r="E5" s="607" t="s">
        <v>19</v>
      </c>
      <c r="F5" s="608" t="s">
        <v>20</v>
      </c>
      <c r="G5" s="706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740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663">
        <v>9</v>
      </c>
      <c r="G7" s="678"/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664">
        <v>7</v>
      </c>
      <c r="G8" s="679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3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664">
        <v>9</v>
      </c>
      <c r="G9" s="680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5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664">
        <v>10</v>
      </c>
      <c r="G10" s="680"/>
      <c r="H10" s="9"/>
      <c r="I10" s="9"/>
      <c r="J10" s="14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41.25" thickBot="1" x14ac:dyDescent="0.35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664">
        <v>5</v>
      </c>
      <c r="G11" s="680"/>
      <c r="J11" s="10">
        <v>4</v>
      </c>
      <c r="K11" s="19">
        <v>2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3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12">
        <v>5</v>
      </c>
      <c r="K12" s="17">
        <v>2</v>
      </c>
      <c r="L12" s="17" t="s">
        <v>25</v>
      </c>
      <c r="M12" s="226" t="s">
        <v>71</v>
      </c>
      <c r="N12" s="707" t="s">
        <v>216</v>
      </c>
      <c r="O12" s="708">
        <v>2</v>
      </c>
      <c r="P12" s="536" t="s">
        <v>217</v>
      </c>
    </row>
    <row r="13" spans="1:17" ht="46.5" customHeight="1" x14ac:dyDescent="0.3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664">
        <v>6</v>
      </c>
      <c r="G13" s="681"/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5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666">
        <v>15</v>
      </c>
      <c r="G14" s="680" t="s">
        <v>236</v>
      </c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38.25" thickBot="1" x14ac:dyDescent="0.35">
      <c r="A15" s="512">
        <v>12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11</v>
      </c>
      <c r="G15" s="680" t="s">
        <v>236</v>
      </c>
      <c r="J15" s="25"/>
      <c r="K15" s="68"/>
      <c r="L15" s="71"/>
      <c r="M15" s="227"/>
      <c r="N15" s="73"/>
      <c r="O15" s="72"/>
      <c r="P15" s="123"/>
    </row>
    <row r="16" spans="1:17" ht="100.5" customHeight="1" thickBot="1" x14ac:dyDescent="0.35">
      <c r="A16" s="513">
        <v>13</v>
      </c>
      <c r="B16" s="627">
        <v>1</v>
      </c>
      <c r="C16" s="628" t="s">
        <v>27</v>
      </c>
      <c r="D16" s="624" t="s">
        <v>169</v>
      </c>
      <c r="E16" s="623" t="s">
        <v>170</v>
      </c>
      <c r="F16" s="668">
        <v>15</v>
      </c>
      <c r="G16" s="682"/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665">
        <v>14</v>
      </c>
      <c r="G17" s="682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682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669">
        <v>12</v>
      </c>
      <c r="G19" s="682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5">
      <c r="A20" s="514"/>
      <c r="B20" s="229"/>
      <c r="C20" s="162" t="s">
        <v>26</v>
      </c>
      <c r="D20" s="165" t="s">
        <v>237</v>
      </c>
      <c r="E20" s="532" t="s">
        <v>238</v>
      </c>
      <c r="F20" s="292">
        <v>7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146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156</v>
      </c>
      <c r="G24" s="685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162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161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688"/>
      <c r="C27" s="162" t="s">
        <v>26</v>
      </c>
      <c r="D27" s="166" t="s">
        <v>54</v>
      </c>
      <c r="E27" s="167" t="s">
        <v>54</v>
      </c>
      <c r="F27" s="169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671">
        <v>6</v>
      </c>
      <c r="B28" s="689" t="s">
        <v>21</v>
      </c>
      <c r="C28" s="314"/>
      <c r="D28" s="315" t="s">
        <v>1</v>
      </c>
      <c r="E28" s="315" t="s">
        <v>19</v>
      </c>
      <c r="F28" s="31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>
        <v>7</v>
      </c>
      <c r="B29" s="736"/>
      <c r="C29" s="737"/>
      <c r="D29" s="737"/>
      <c r="E29" s="737"/>
      <c r="F29" s="738"/>
      <c r="G29" s="691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673">
        <v>8</v>
      </c>
      <c r="B30" s="692">
        <v>1</v>
      </c>
      <c r="C30" s="488" t="s">
        <v>27</v>
      </c>
      <c r="D30" s="468" t="s">
        <v>177</v>
      </c>
      <c r="E30" s="525" t="s">
        <v>179</v>
      </c>
      <c r="F30" s="489">
        <v>11</v>
      </c>
      <c r="G30" s="693"/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670"/>
      <c r="B31" s="694">
        <v>1</v>
      </c>
      <c r="C31" s="491" t="s">
        <v>27</v>
      </c>
      <c r="D31" s="251" t="s">
        <v>178</v>
      </c>
      <c r="E31" s="531" t="s">
        <v>170</v>
      </c>
      <c r="F31" s="492">
        <v>12</v>
      </c>
      <c r="G31" s="693"/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736" t="s">
        <v>4</v>
      </c>
      <c r="B32" s="695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1</v>
      </c>
      <c r="B33" s="697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2</v>
      </c>
      <c r="B34" s="698">
        <v>2</v>
      </c>
      <c r="C34" s="494" t="s">
        <v>27</v>
      </c>
      <c r="D34" s="252" t="s">
        <v>82</v>
      </c>
      <c r="E34" s="527" t="s">
        <v>83</v>
      </c>
      <c r="F34" s="500">
        <v>8</v>
      </c>
      <c r="G34" s="699"/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3</v>
      </c>
      <c r="B35" s="233"/>
      <c r="C35" s="202" t="s">
        <v>26</v>
      </c>
      <c r="D35" s="272" t="s">
        <v>242</v>
      </c>
      <c r="E35" s="540" t="s">
        <v>240</v>
      </c>
      <c r="F35" s="274">
        <v>0</v>
      </c>
      <c r="G35" s="700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4</v>
      </c>
      <c r="B36" s="233">
        <v>2</v>
      </c>
      <c r="C36" s="202" t="s">
        <v>26</v>
      </c>
      <c r="D36" s="165" t="s">
        <v>243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>
        <v>5</v>
      </c>
      <c r="B37" s="701"/>
      <c r="C37" s="52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353" t="s">
        <v>15</v>
      </c>
      <c r="C38" s="1354"/>
      <c r="D38" s="1376"/>
      <c r="E38" s="7"/>
      <c r="F38" s="243">
        <f>SUM(F30:F37)</f>
        <v>68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55" t="s">
        <v>16</v>
      </c>
      <c r="C39" s="1356"/>
      <c r="D39" s="1378"/>
      <c r="E39" s="42"/>
      <c r="F39" s="201">
        <f>F38+F37</f>
        <v>68</v>
      </c>
      <c r="G39" s="704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739"/>
      <c r="L43" s="739"/>
      <c r="M43" s="739"/>
      <c r="N43" s="29"/>
      <c r="O43" s="30"/>
      <c r="P43" s="28"/>
    </row>
    <row r="44" spans="1:16" ht="0.75" customHeight="1" x14ac:dyDescent="0.25">
      <c r="A44" s="284"/>
      <c r="J44" s="28"/>
      <c r="K44" s="739"/>
      <c r="L44" s="739"/>
      <c r="M44" s="739"/>
      <c r="N44" s="29"/>
      <c r="O44" s="30"/>
      <c r="P44" s="28"/>
    </row>
    <row r="45" spans="1:16" ht="36" customHeight="1" x14ac:dyDescent="0.35">
      <c r="A45" s="284"/>
      <c r="B45" s="742"/>
      <c r="C45" s="742"/>
      <c r="D45" s="1386" t="s">
        <v>17</v>
      </c>
      <c r="E45" s="1387"/>
      <c r="F45" s="290">
        <f>F38+F23</f>
        <v>214</v>
      </c>
      <c r="G45" s="115"/>
      <c r="J45" s="28"/>
      <c r="K45" s="739"/>
      <c r="L45" s="739"/>
      <c r="M45" s="739"/>
      <c r="N45" s="29"/>
      <c r="O45" s="30"/>
      <c r="P45" s="28"/>
    </row>
    <row r="46" spans="1:16" ht="36" customHeight="1" x14ac:dyDescent="0.35">
      <c r="A46" s="284"/>
      <c r="B46" s="744"/>
      <c r="C46" s="744"/>
      <c r="D46" s="1388" t="s">
        <v>119</v>
      </c>
      <c r="E46" s="1389"/>
      <c r="F46" s="291">
        <f>F45+F22</f>
        <v>224</v>
      </c>
      <c r="G46" s="116"/>
      <c r="J46" s="28"/>
      <c r="K46" s="739"/>
      <c r="L46" s="739"/>
      <c r="M46" s="739"/>
      <c r="N46" s="29"/>
      <c r="O46" s="30"/>
      <c r="P46" s="28"/>
    </row>
    <row r="47" spans="1:16" ht="25.5" customHeight="1" thickBot="1" x14ac:dyDescent="0.3">
      <c r="A47" s="284"/>
      <c r="J47" s="28"/>
      <c r="K47" s="739"/>
      <c r="L47" s="739"/>
      <c r="M47" s="739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741" t="s">
        <v>17</v>
      </c>
      <c r="B49" s="654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743" t="s">
        <v>18</v>
      </c>
      <c r="B50" s="13">
        <v>1</v>
      </c>
      <c r="C50" s="17" t="s">
        <v>26</v>
      </c>
      <c r="D50" s="502" t="s">
        <v>171</v>
      </c>
      <c r="E50" s="611" t="s">
        <v>234</v>
      </c>
      <c r="F50" s="634">
        <v>1</v>
      </c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5">
      <c r="A52" s="199" t="s">
        <v>62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2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19.5" thickBot="1" x14ac:dyDescent="0.3">
      <c r="A53" s="54"/>
      <c r="B53" s="13">
        <v>3</v>
      </c>
      <c r="C53" s="65" t="s">
        <v>27</v>
      </c>
      <c r="D53" s="502" t="s">
        <v>48</v>
      </c>
      <c r="E53" s="660" t="s">
        <v>233</v>
      </c>
      <c r="F53" s="634">
        <v>2</v>
      </c>
      <c r="J53" s="635">
        <v>3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143">
        <v>1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4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">
        <v>2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5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196">
        <v>3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6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197">
        <v>4</v>
      </c>
      <c r="B57" s="13">
        <v>4</v>
      </c>
      <c r="C57" s="13"/>
      <c r="D57" s="502" t="s">
        <v>7</v>
      </c>
      <c r="E57" s="617" t="s">
        <v>222</v>
      </c>
      <c r="F57" s="634">
        <v>1</v>
      </c>
      <c r="J57" s="633">
        <v>7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198">
        <v>5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8</v>
      </c>
      <c r="K58" s="645">
        <v>4</v>
      </c>
      <c r="L58" s="644" t="s">
        <v>25</v>
      </c>
      <c r="M58" s="504" t="s">
        <v>7</v>
      </c>
      <c r="N58" s="614"/>
      <c r="O58" s="615"/>
    </row>
    <row r="59" spans="1:15" ht="45.75" customHeight="1" thickBot="1" x14ac:dyDescent="0.3">
      <c r="A59" s="135">
        <v>6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9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13">
        <v>7</v>
      </c>
      <c r="B60" s="17">
        <v>2</v>
      </c>
      <c r="C60" s="65" t="s">
        <v>27</v>
      </c>
      <c r="D60" s="502" t="s">
        <v>71</v>
      </c>
      <c r="E60" s="617"/>
      <c r="F60" s="634"/>
      <c r="J60" s="642">
        <v>10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74">
        <v>8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11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75">
        <v>9</v>
      </c>
      <c r="B62" s="17">
        <v>1</v>
      </c>
      <c r="C62" s="65"/>
      <c r="D62" s="502"/>
      <c r="E62" s="617"/>
      <c r="F62" s="634"/>
      <c r="J62" s="649">
        <v>12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76">
        <v>10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0</v>
      </c>
    </row>
    <row r="64" spans="1:15" ht="45.75" customHeight="1" thickBot="1" x14ac:dyDescent="0.3">
      <c r="A64" s="139">
        <v>11</v>
      </c>
      <c r="B64" s="1333" t="s">
        <v>14</v>
      </c>
      <c r="C64" s="1334"/>
      <c r="D64" s="1335"/>
      <c r="E64" s="657"/>
      <c r="F64" s="658">
        <f>SUM(F50:F63)</f>
        <v>21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2:D22"/>
    <mergeCell ref="J22:N22"/>
  </mergeCells>
  <pageMargins left="0.78740157480314965" right="0.19685039370078741" top="0.19685039370078741" bottom="0.15748031496062992" header="0" footer="0"/>
  <pageSetup paperSize="8" scale="3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Q68"/>
  <sheetViews>
    <sheetView topLeftCell="B26" zoomScale="70" zoomScaleNormal="70" zoomScalePageLayoutView="60" workbookViewId="0">
      <selection activeCell="G34" sqref="G34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58.1406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231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8.25" thickBot="1" x14ac:dyDescent="0.3">
      <c r="A5" s="54"/>
      <c r="B5" s="55" t="s">
        <v>21</v>
      </c>
      <c r="C5" s="705"/>
      <c r="D5" s="607" t="s">
        <v>1</v>
      </c>
      <c r="E5" s="607" t="s">
        <v>19</v>
      </c>
      <c r="F5" s="608" t="s">
        <v>20</v>
      </c>
      <c r="G5" s="706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727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663">
        <v>9</v>
      </c>
      <c r="G7" s="678"/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664">
        <v>7</v>
      </c>
      <c r="G8" s="679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3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664">
        <v>9</v>
      </c>
      <c r="G9" s="680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5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664">
        <v>10</v>
      </c>
      <c r="G10" s="680"/>
      <c r="H10" s="9"/>
      <c r="I10" s="9"/>
      <c r="J10" s="14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41.25" thickBot="1" x14ac:dyDescent="0.35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664">
        <v>5</v>
      </c>
      <c r="G11" s="680"/>
      <c r="J11" s="10">
        <v>4</v>
      </c>
      <c r="K11" s="19">
        <v>2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3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12">
        <v>5</v>
      </c>
      <c r="K12" s="17">
        <v>2</v>
      </c>
      <c r="L12" s="17" t="s">
        <v>25</v>
      </c>
      <c r="M12" s="226" t="s">
        <v>71</v>
      </c>
      <c r="N12" s="707" t="s">
        <v>216</v>
      </c>
      <c r="O12" s="708">
        <v>2</v>
      </c>
      <c r="P12" s="536" t="s">
        <v>217</v>
      </c>
    </row>
    <row r="13" spans="1:17" ht="46.5" customHeight="1" x14ac:dyDescent="0.3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664">
        <v>6</v>
      </c>
      <c r="G13" s="681"/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5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666">
        <v>14</v>
      </c>
      <c r="G14" s="680"/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31.5" customHeight="1" thickBot="1" x14ac:dyDescent="0.35">
      <c r="A15" s="512">
        <v>12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12</v>
      </c>
      <c r="G15" s="680"/>
      <c r="J15" s="25"/>
      <c r="K15" s="68"/>
      <c r="L15" s="71"/>
      <c r="M15" s="227"/>
      <c r="N15" s="73"/>
      <c r="O15" s="72"/>
      <c r="P15" s="123"/>
    </row>
    <row r="16" spans="1:17" ht="100.5" customHeight="1" thickBot="1" x14ac:dyDescent="0.35">
      <c r="A16" s="513">
        <v>13</v>
      </c>
      <c r="B16" s="627">
        <v>1</v>
      </c>
      <c r="C16" s="628" t="s">
        <v>27</v>
      </c>
      <c r="D16" s="624" t="s">
        <v>169</v>
      </c>
      <c r="E16" s="623" t="s">
        <v>170</v>
      </c>
      <c r="F16" s="668">
        <v>15</v>
      </c>
      <c r="G16" s="682"/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665">
        <v>14</v>
      </c>
      <c r="G17" s="682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682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669">
        <v>12</v>
      </c>
      <c r="G19" s="682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5">
      <c r="A20" s="514"/>
      <c r="B20" s="229"/>
      <c r="C20" s="162" t="s">
        <v>26</v>
      </c>
      <c r="D20" s="165" t="s">
        <v>237</v>
      </c>
      <c r="E20" s="532" t="s">
        <v>241</v>
      </c>
      <c r="F20" s="292">
        <v>7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146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156</v>
      </c>
      <c r="G24" s="685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162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161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688"/>
      <c r="C27" s="162" t="s">
        <v>26</v>
      </c>
      <c r="D27" s="166" t="s">
        <v>54</v>
      </c>
      <c r="E27" s="167" t="s">
        <v>54</v>
      </c>
      <c r="F27" s="169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671">
        <v>6</v>
      </c>
      <c r="B28" s="689" t="s">
        <v>21</v>
      </c>
      <c r="C28" s="314"/>
      <c r="D28" s="315" t="s">
        <v>1</v>
      </c>
      <c r="E28" s="315" t="s">
        <v>19</v>
      </c>
      <c r="F28" s="31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>
        <v>7</v>
      </c>
      <c r="B29" s="728"/>
      <c r="C29" s="729"/>
      <c r="D29" s="729"/>
      <c r="E29" s="729"/>
      <c r="F29" s="730"/>
      <c r="G29" s="691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673">
        <v>8</v>
      </c>
      <c r="B30" s="692">
        <v>1</v>
      </c>
      <c r="C30" s="488" t="s">
        <v>27</v>
      </c>
      <c r="D30" s="468" t="s">
        <v>177</v>
      </c>
      <c r="E30" s="525" t="s">
        <v>179</v>
      </c>
      <c r="F30" s="489">
        <v>11</v>
      </c>
      <c r="G30" s="693" t="s">
        <v>232</v>
      </c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670"/>
      <c r="B31" s="694">
        <v>1</v>
      </c>
      <c r="C31" s="491" t="s">
        <v>27</v>
      </c>
      <c r="D31" s="251" t="s">
        <v>178</v>
      </c>
      <c r="E31" s="531" t="s">
        <v>170</v>
      </c>
      <c r="F31" s="492">
        <v>12</v>
      </c>
      <c r="G31" s="693"/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728" t="s">
        <v>4</v>
      </c>
      <c r="B32" s="695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1</v>
      </c>
      <c r="B33" s="697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2</v>
      </c>
      <c r="B34" s="698">
        <v>2</v>
      </c>
      <c r="C34" s="494" t="s">
        <v>27</v>
      </c>
      <c r="D34" s="252" t="s">
        <v>82</v>
      </c>
      <c r="E34" s="527" t="s">
        <v>83</v>
      </c>
      <c r="F34" s="500">
        <v>8</v>
      </c>
      <c r="G34" s="699"/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3</v>
      </c>
      <c r="B35" s="233"/>
      <c r="C35" s="202" t="s">
        <v>26</v>
      </c>
      <c r="D35" s="272" t="s">
        <v>239</v>
      </c>
      <c r="E35" s="540" t="s">
        <v>240</v>
      </c>
      <c r="F35" s="274">
        <v>0</v>
      </c>
      <c r="G35" s="700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4</v>
      </c>
      <c r="B36" s="233">
        <v>2</v>
      </c>
      <c r="C36" s="202" t="s">
        <v>26</v>
      </c>
      <c r="D36" s="165" t="s">
        <v>89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>
        <v>5</v>
      </c>
      <c r="B37" s="701"/>
      <c r="C37" s="52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353" t="s">
        <v>15</v>
      </c>
      <c r="C38" s="1354"/>
      <c r="D38" s="1376"/>
      <c r="E38" s="7"/>
      <c r="F38" s="243">
        <f>SUM(F30:F37)</f>
        <v>68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55" t="s">
        <v>16</v>
      </c>
      <c r="C39" s="1356"/>
      <c r="D39" s="1378"/>
      <c r="E39" s="42"/>
      <c r="F39" s="201">
        <f>F38+F37</f>
        <v>68</v>
      </c>
      <c r="G39" s="704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731"/>
      <c r="L43" s="731"/>
      <c r="M43" s="731"/>
      <c r="N43" s="29"/>
      <c r="O43" s="30"/>
      <c r="P43" s="28"/>
    </row>
    <row r="44" spans="1:16" ht="0.75" customHeight="1" x14ac:dyDescent="0.25">
      <c r="A44" s="284"/>
      <c r="J44" s="28"/>
      <c r="K44" s="731"/>
      <c r="L44" s="731"/>
      <c r="M44" s="731"/>
      <c r="N44" s="29"/>
      <c r="O44" s="30"/>
      <c r="P44" s="28"/>
    </row>
    <row r="45" spans="1:16" ht="36" customHeight="1" x14ac:dyDescent="0.35">
      <c r="A45" s="284"/>
      <c r="B45" s="733"/>
      <c r="C45" s="733"/>
      <c r="D45" s="1386" t="s">
        <v>17</v>
      </c>
      <c r="E45" s="1387"/>
      <c r="F45" s="290">
        <f>F38+F23</f>
        <v>214</v>
      </c>
      <c r="G45" s="115"/>
      <c r="J45" s="28"/>
      <c r="K45" s="731"/>
      <c r="L45" s="731"/>
      <c r="M45" s="731"/>
      <c r="N45" s="29"/>
      <c r="O45" s="30"/>
      <c r="P45" s="28"/>
    </row>
    <row r="46" spans="1:16" ht="36" customHeight="1" x14ac:dyDescent="0.35">
      <c r="A46" s="284"/>
      <c r="B46" s="735"/>
      <c r="C46" s="735"/>
      <c r="D46" s="1388" t="s">
        <v>119</v>
      </c>
      <c r="E46" s="1389"/>
      <c r="F46" s="291">
        <f>F45+F22</f>
        <v>224</v>
      </c>
      <c r="G46" s="116"/>
      <c r="J46" s="28"/>
      <c r="K46" s="731"/>
      <c r="L46" s="731"/>
      <c r="M46" s="731"/>
      <c r="N46" s="29"/>
      <c r="O46" s="30"/>
      <c r="P46" s="28"/>
    </row>
    <row r="47" spans="1:16" ht="25.5" customHeight="1" thickBot="1" x14ac:dyDescent="0.3">
      <c r="A47" s="284"/>
      <c r="J47" s="28"/>
      <c r="K47" s="731"/>
      <c r="L47" s="731"/>
      <c r="M47" s="731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732" t="s">
        <v>17</v>
      </c>
      <c r="B49" s="654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734" t="s">
        <v>18</v>
      </c>
      <c r="B50" s="13">
        <v>1</v>
      </c>
      <c r="C50" s="17" t="s">
        <v>26</v>
      </c>
      <c r="D50" s="502" t="s">
        <v>171</v>
      </c>
      <c r="E50" s="611" t="s">
        <v>234</v>
      </c>
      <c r="F50" s="634">
        <v>1</v>
      </c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5">
      <c r="A52" s="199" t="s">
        <v>62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2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19.5" thickBot="1" x14ac:dyDescent="0.3">
      <c r="A53" s="54"/>
      <c r="B53" s="13">
        <v>3</v>
      </c>
      <c r="C53" s="65" t="s">
        <v>27</v>
      </c>
      <c r="D53" s="502" t="s">
        <v>48</v>
      </c>
      <c r="E53" s="660" t="s">
        <v>233</v>
      </c>
      <c r="F53" s="634">
        <v>2</v>
      </c>
      <c r="J53" s="635">
        <v>3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143">
        <v>1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4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">
        <v>2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5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196">
        <v>3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6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197">
        <v>4</v>
      </c>
      <c r="B57" s="13">
        <v>4</v>
      </c>
      <c r="C57" s="13"/>
      <c r="D57" s="502" t="s">
        <v>7</v>
      </c>
      <c r="E57" s="617" t="s">
        <v>222</v>
      </c>
      <c r="F57" s="634">
        <v>1</v>
      </c>
      <c r="J57" s="633">
        <v>7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198">
        <v>5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8</v>
      </c>
      <c r="K58" s="645">
        <v>4</v>
      </c>
      <c r="L58" s="644" t="s">
        <v>25</v>
      </c>
      <c r="M58" s="504" t="s">
        <v>7</v>
      </c>
      <c r="N58" s="614"/>
      <c r="O58" s="615"/>
    </row>
    <row r="59" spans="1:15" ht="45.75" customHeight="1" thickBot="1" x14ac:dyDescent="0.3">
      <c r="A59" s="135">
        <v>6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9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13">
        <v>7</v>
      </c>
      <c r="B60" s="17">
        <v>2</v>
      </c>
      <c r="C60" s="65" t="s">
        <v>27</v>
      </c>
      <c r="D60" s="502" t="s">
        <v>71</v>
      </c>
      <c r="E60" s="617"/>
      <c r="F60" s="634"/>
      <c r="J60" s="642">
        <v>10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74">
        <v>8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11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75">
        <v>9</v>
      </c>
      <c r="B62" s="17">
        <v>1</v>
      </c>
      <c r="C62" s="65"/>
      <c r="D62" s="502"/>
      <c r="E62" s="617"/>
      <c r="F62" s="634"/>
      <c r="J62" s="649">
        <v>12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76">
        <v>10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0</v>
      </c>
    </row>
    <row r="64" spans="1:15" ht="45.75" customHeight="1" thickBot="1" x14ac:dyDescent="0.3">
      <c r="A64" s="139">
        <v>11</v>
      </c>
      <c r="B64" s="1333" t="s">
        <v>14</v>
      </c>
      <c r="C64" s="1334"/>
      <c r="D64" s="1335"/>
      <c r="E64" s="657"/>
      <c r="F64" s="658">
        <f>SUM(F50:F63)</f>
        <v>21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8" scale="3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Q68"/>
  <sheetViews>
    <sheetView topLeftCell="B26" zoomScale="70" zoomScaleNormal="70" zoomScalePageLayoutView="60" workbookViewId="0">
      <selection activeCell="F24" sqref="F24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58.1406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230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8.25" thickBot="1" x14ac:dyDescent="0.3">
      <c r="A5" s="54"/>
      <c r="B5" s="55" t="s">
        <v>21</v>
      </c>
      <c r="C5" s="705"/>
      <c r="D5" s="607" t="s">
        <v>1</v>
      </c>
      <c r="E5" s="607" t="s">
        <v>19</v>
      </c>
      <c r="F5" s="608" t="s">
        <v>20</v>
      </c>
      <c r="G5" s="706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722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663">
        <v>9</v>
      </c>
      <c r="G7" s="678"/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664">
        <v>7</v>
      </c>
      <c r="G8" s="679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3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664">
        <v>9</v>
      </c>
      <c r="G9" s="680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5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664">
        <v>10</v>
      </c>
      <c r="G10" s="680"/>
      <c r="H10" s="9"/>
      <c r="I10" s="9"/>
      <c r="J10" s="14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41.25" thickBot="1" x14ac:dyDescent="0.35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664">
        <v>5</v>
      </c>
      <c r="G11" s="680"/>
      <c r="J11" s="10">
        <v>4</v>
      </c>
      <c r="K11" s="19">
        <v>2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3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12">
        <v>5</v>
      </c>
      <c r="K12" s="17">
        <v>2</v>
      </c>
      <c r="L12" s="17" t="s">
        <v>25</v>
      </c>
      <c r="M12" s="226" t="s">
        <v>71</v>
      </c>
      <c r="N12" s="707" t="s">
        <v>216</v>
      </c>
      <c r="O12" s="708">
        <v>2</v>
      </c>
      <c r="P12" s="536" t="s">
        <v>217</v>
      </c>
    </row>
    <row r="13" spans="1:17" ht="46.5" customHeight="1" x14ac:dyDescent="0.3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664">
        <v>6</v>
      </c>
      <c r="G13" s="681"/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5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666">
        <v>14</v>
      </c>
      <c r="G14" s="680"/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31.5" customHeight="1" thickBot="1" x14ac:dyDescent="0.35">
      <c r="A15" s="512">
        <v>12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12</v>
      </c>
      <c r="G15" s="680" t="s">
        <v>227</v>
      </c>
      <c r="J15" s="25"/>
      <c r="K15" s="68"/>
      <c r="L15" s="71"/>
      <c r="M15" s="227"/>
      <c r="N15" s="73"/>
      <c r="O15" s="72"/>
      <c r="P15" s="123"/>
    </row>
    <row r="16" spans="1:17" ht="100.5" customHeight="1" thickBot="1" x14ac:dyDescent="0.35">
      <c r="A16" s="513">
        <v>13</v>
      </c>
      <c r="B16" s="627">
        <v>1</v>
      </c>
      <c r="C16" s="628" t="s">
        <v>27</v>
      </c>
      <c r="D16" s="624" t="s">
        <v>169</v>
      </c>
      <c r="E16" s="623" t="s">
        <v>170</v>
      </c>
      <c r="F16" s="668">
        <v>15</v>
      </c>
      <c r="G16" s="682"/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665">
        <v>14</v>
      </c>
      <c r="G17" s="682" t="s">
        <v>228</v>
      </c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682" t="s">
        <v>226</v>
      </c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669">
        <v>12</v>
      </c>
      <c r="G19" s="682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5">
      <c r="A20" s="514"/>
      <c r="B20" s="229"/>
      <c r="C20" s="162" t="s">
        <v>26</v>
      </c>
      <c r="D20" s="165" t="s">
        <v>237</v>
      </c>
      <c r="E20" s="532" t="s">
        <v>241</v>
      </c>
      <c r="F20" s="292">
        <v>7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146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156</v>
      </c>
      <c r="G24" s="685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162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161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688"/>
      <c r="C27" s="162" t="s">
        <v>26</v>
      </c>
      <c r="D27" s="166" t="s">
        <v>54</v>
      </c>
      <c r="E27" s="167" t="s">
        <v>54</v>
      </c>
      <c r="F27" s="169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671">
        <v>6</v>
      </c>
      <c r="B28" s="689" t="s">
        <v>21</v>
      </c>
      <c r="C28" s="314"/>
      <c r="D28" s="315" t="s">
        <v>1</v>
      </c>
      <c r="E28" s="315" t="s">
        <v>19</v>
      </c>
      <c r="F28" s="31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>
        <v>7</v>
      </c>
      <c r="B29" s="719"/>
      <c r="C29" s="720"/>
      <c r="D29" s="720"/>
      <c r="E29" s="720"/>
      <c r="F29" s="721"/>
      <c r="G29" s="691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673">
        <v>8</v>
      </c>
      <c r="B30" s="692">
        <v>1</v>
      </c>
      <c r="C30" s="488" t="s">
        <v>27</v>
      </c>
      <c r="D30" s="468" t="s">
        <v>177</v>
      </c>
      <c r="E30" s="525" t="s">
        <v>179</v>
      </c>
      <c r="F30" s="489">
        <v>9</v>
      </c>
      <c r="G30" s="693" t="s">
        <v>229</v>
      </c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670"/>
      <c r="B31" s="694">
        <v>1</v>
      </c>
      <c r="C31" s="491" t="s">
        <v>27</v>
      </c>
      <c r="D31" s="251" t="s">
        <v>178</v>
      </c>
      <c r="E31" s="531" t="s">
        <v>170</v>
      </c>
      <c r="F31" s="492">
        <v>12</v>
      </c>
      <c r="G31" s="693" t="s">
        <v>208</v>
      </c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719" t="s">
        <v>4</v>
      </c>
      <c r="B32" s="695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1</v>
      </c>
      <c r="B33" s="697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2</v>
      </c>
      <c r="B34" s="698">
        <v>2</v>
      </c>
      <c r="C34" s="494" t="s">
        <v>27</v>
      </c>
      <c r="D34" s="252" t="s">
        <v>82</v>
      </c>
      <c r="E34" s="527" t="s">
        <v>83</v>
      </c>
      <c r="F34" s="500">
        <v>8</v>
      </c>
      <c r="G34" s="699" t="s">
        <v>215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3</v>
      </c>
      <c r="B35" s="233"/>
      <c r="C35" s="202" t="s">
        <v>26</v>
      </c>
      <c r="D35" s="272" t="s">
        <v>239</v>
      </c>
      <c r="E35" s="540" t="s">
        <v>240</v>
      </c>
      <c r="F35" s="274">
        <v>0</v>
      </c>
      <c r="G35" s="700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4</v>
      </c>
      <c r="B36" s="233">
        <v>2</v>
      </c>
      <c r="C36" s="202" t="s">
        <v>26</v>
      </c>
      <c r="D36" s="165" t="s">
        <v>89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>
        <v>5</v>
      </c>
      <c r="B37" s="701"/>
      <c r="C37" s="52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353" t="s">
        <v>15</v>
      </c>
      <c r="C38" s="1354"/>
      <c r="D38" s="1376"/>
      <c r="E38" s="7"/>
      <c r="F38" s="243">
        <f>SUM(F30:F37)</f>
        <v>66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55" t="s">
        <v>16</v>
      </c>
      <c r="C39" s="1356"/>
      <c r="D39" s="1378"/>
      <c r="E39" s="42"/>
      <c r="F39" s="201">
        <f>F38+F37</f>
        <v>66</v>
      </c>
      <c r="G39" s="704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718"/>
      <c r="L43" s="718"/>
      <c r="M43" s="718"/>
      <c r="N43" s="29"/>
      <c r="O43" s="30"/>
      <c r="P43" s="28"/>
    </row>
    <row r="44" spans="1:16" ht="0.75" customHeight="1" x14ac:dyDescent="0.25">
      <c r="A44" s="284"/>
      <c r="J44" s="28"/>
      <c r="K44" s="718"/>
      <c r="L44" s="718"/>
      <c r="M44" s="718"/>
      <c r="N44" s="29"/>
      <c r="O44" s="30"/>
      <c r="P44" s="28"/>
    </row>
    <row r="45" spans="1:16" ht="36" customHeight="1" x14ac:dyDescent="0.35">
      <c r="A45" s="284"/>
      <c r="B45" s="724"/>
      <c r="C45" s="724"/>
      <c r="D45" s="1386" t="s">
        <v>17</v>
      </c>
      <c r="E45" s="1387"/>
      <c r="F45" s="290">
        <f>F38+F23</f>
        <v>212</v>
      </c>
      <c r="G45" s="115"/>
      <c r="J45" s="28"/>
      <c r="K45" s="718"/>
      <c r="L45" s="718"/>
      <c r="M45" s="718"/>
      <c r="N45" s="29"/>
      <c r="O45" s="30"/>
      <c r="P45" s="28"/>
    </row>
    <row r="46" spans="1:16" ht="36" customHeight="1" x14ac:dyDescent="0.35">
      <c r="A46" s="284"/>
      <c r="B46" s="726"/>
      <c r="C46" s="726"/>
      <c r="D46" s="1388" t="s">
        <v>119</v>
      </c>
      <c r="E46" s="1389"/>
      <c r="F46" s="291">
        <f>F45+F22</f>
        <v>222</v>
      </c>
      <c r="G46" s="116"/>
      <c r="J46" s="28"/>
      <c r="K46" s="718"/>
      <c r="L46" s="718"/>
      <c r="M46" s="718"/>
      <c r="N46" s="29"/>
      <c r="O46" s="30"/>
      <c r="P46" s="28"/>
    </row>
    <row r="47" spans="1:16" ht="25.5" customHeight="1" thickBot="1" x14ac:dyDescent="0.3">
      <c r="A47" s="284"/>
      <c r="J47" s="28"/>
      <c r="K47" s="718"/>
      <c r="L47" s="718"/>
      <c r="M47" s="718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723" t="s">
        <v>17</v>
      </c>
      <c r="B49" s="654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725" t="s">
        <v>18</v>
      </c>
      <c r="B50" s="13">
        <v>1</v>
      </c>
      <c r="C50" s="17" t="s">
        <v>26</v>
      </c>
      <c r="D50" s="502" t="s">
        <v>171</v>
      </c>
      <c r="E50" s="611"/>
      <c r="F50" s="634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5">
      <c r="A52" s="199" t="s">
        <v>62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2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19.5" thickBot="1" x14ac:dyDescent="0.3">
      <c r="A53" s="54"/>
      <c r="B53" s="13">
        <v>3</v>
      </c>
      <c r="C53" s="65" t="s">
        <v>27</v>
      </c>
      <c r="D53" s="502" t="s">
        <v>48</v>
      </c>
      <c r="E53" s="660" t="s">
        <v>221</v>
      </c>
      <c r="F53" s="634">
        <v>1</v>
      </c>
      <c r="J53" s="635">
        <v>3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143">
        <v>1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4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">
        <v>2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5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196">
        <v>3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6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197">
        <v>4</v>
      </c>
      <c r="B57" s="13">
        <v>4</v>
      </c>
      <c r="C57" s="13"/>
      <c r="D57" s="502" t="s">
        <v>7</v>
      </c>
      <c r="E57" s="617" t="s">
        <v>222</v>
      </c>
      <c r="F57" s="634">
        <v>1</v>
      </c>
      <c r="J57" s="633">
        <v>7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198">
        <v>5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8</v>
      </c>
      <c r="K58" s="645">
        <v>4</v>
      </c>
      <c r="L58" s="644" t="s">
        <v>25</v>
      </c>
      <c r="M58" s="504" t="s">
        <v>7</v>
      </c>
      <c r="N58" s="614" t="s">
        <v>94</v>
      </c>
      <c r="O58" s="615">
        <v>1</v>
      </c>
    </row>
    <row r="59" spans="1:15" ht="45.75" customHeight="1" thickBot="1" x14ac:dyDescent="0.3">
      <c r="A59" s="135">
        <v>6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9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13">
        <v>7</v>
      </c>
      <c r="B60" s="17">
        <v>2</v>
      </c>
      <c r="C60" s="65" t="s">
        <v>27</v>
      </c>
      <c r="D60" s="502" t="s">
        <v>71</v>
      </c>
      <c r="E60" s="617"/>
      <c r="F60" s="634"/>
      <c r="J60" s="642">
        <v>10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74">
        <v>8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11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75">
        <v>9</v>
      </c>
      <c r="B62" s="17">
        <v>1</v>
      </c>
      <c r="C62" s="65"/>
      <c r="D62" s="502"/>
      <c r="E62" s="617"/>
      <c r="F62" s="634"/>
      <c r="J62" s="649">
        <v>12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76">
        <v>10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1</v>
      </c>
    </row>
    <row r="64" spans="1:15" ht="45.75" customHeight="1" thickBot="1" x14ac:dyDescent="0.3">
      <c r="A64" s="139">
        <v>11</v>
      </c>
      <c r="B64" s="1333" t="s">
        <v>14</v>
      </c>
      <c r="C64" s="1334"/>
      <c r="D64" s="1335"/>
      <c r="E64" s="657"/>
      <c r="F64" s="658">
        <f>SUM(F50:F63)</f>
        <v>19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2:D22"/>
    <mergeCell ref="J22:N22"/>
  </mergeCells>
  <pageMargins left="0.78740157480314965" right="0.19685039370078741" top="0.19685039370078741" bottom="0.15748031496062992" header="0" footer="0"/>
  <pageSetup paperSize="8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8"/>
  <sheetViews>
    <sheetView topLeftCell="A4" zoomScale="50" zoomScaleNormal="50" zoomScalePageLayoutView="60" workbookViewId="0">
      <selection activeCell="F11" sqref="F11"/>
    </sheetView>
  </sheetViews>
  <sheetFormatPr defaultRowHeight="15" x14ac:dyDescent="0.25"/>
  <cols>
    <col min="1" max="1" width="8.140625" customWidth="1"/>
    <col min="2" max="2" width="4.5703125" bestFit="1" customWidth="1"/>
    <col min="3" max="3" width="8.140625" customWidth="1"/>
    <col min="4" max="4" width="25.42578125" customWidth="1"/>
    <col min="5" max="5" width="61.7109375" customWidth="1"/>
    <col min="6" max="6" width="16.5703125" bestFit="1" customWidth="1"/>
    <col min="7" max="7" width="37.28515625" customWidth="1"/>
    <col min="8" max="8" width="10.85546875" customWidth="1"/>
    <col min="9" max="9" width="5.7109375" customWidth="1"/>
    <col min="10" max="10" width="5" customWidth="1"/>
    <col min="11" max="11" width="10.5703125" bestFit="1" customWidth="1"/>
    <col min="12" max="12" width="6.5703125" bestFit="1" customWidth="1"/>
    <col min="13" max="13" width="20.42578125" customWidth="1"/>
    <col min="14" max="14" width="56.42578125" customWidth="1"/>
    <col min="15" max="15" width="21" customWidth="1"/>
    <col min="16" max="16" width="23.42578125" customWidth="1"/>
    <col min="17" max="17" width="4" customWidth="1"/>
  </cols>
  <sheetData>
    <row r="1" spans="1:17" ht="30" x14ac:dyDescent="0.4">
      <c r="A1" s="1357" t="s">
        <v>22</v>
      </c>
      <c r="B1" s="1357"/>
      <c r="C1" s="1357"/>
      <c r="D1" s="1357"/>
      <c r="E1" s="1357"/>
      <c r="F1" s="1357"/>
      <c r="G1" s="1357"/>
      <c r="H1" s="1357"/>
      <c r="I1" s="1357"/>
      <c r="J1" s="1357"/>
      <c r="K1" s="1357"/>
      <c r="L1" s="1357"/>
      <c r="M1" s="1357"/>
      <c r="N1" s="1357"/>
      <c r="O1" s="1357"/>
    </row>
    <row r="2" spans="1:17" ht="30.75" x14ac:dyDescent="0.45">
      <c r="A2" s="101"/>
      <c r="B2" s="101"/>
      <c r="C2" s="101"/>
      <c r="D2" s="101"/>
      <c r="E2" s="105"/>
      <c r="F2" s="1358" t="s">
        <v>313</v>
      </c>
      <c r="G2" s="1358"/>
      <c r="H2" s="1358"/>
      <c r="I2" s="1358"/>
      <c r="J2" s="206"/>
      <c r="K2" s="206"/>
      <c r="L2" s="104"/>
      <c r="M2" s="101"/>
      <c r="N2" s="101"/>
      <c r="O2" s="101"/>
      <c r="P2" s="103"/>
    </row>
    <row r="3" spans="1:17" ht="27" x14ac:dyDescent="0.25">
      <c r="A3" s="1359"/>
      <c r="B3" s="1359"/>
      <c r="C3" s="1359"/>
      <c r="D3" s="1359"/>
      <c r="E3" s="1359"/>
      <c r="F3" s="1359"/>
      <c r="G3" s="1359"/>
      <c r="H3" s="1359"/>
      <c r="I3" s="1359"/>
      <c r="J3" s="1359"/>
      <c r="K3" s="1359"/>
      <c r="L3" s="1359"/>
      <c r="M3" s="1359"/>
      <c r="N3" s="1359"/>
      <c r="O3" s="1359"/>
    </row>
    <row r="4" spans="1:17" ht="24" thickBot="1" x14ac:dyDescent="0.4">
      <c r="A4" s="23" t="s">
        <v>0</v>
      </c>
      <c r="B4" s="22"/>
      <c r="C4" s="22"/>
      <c r="D4" s="34"/>
      <c r="E4" s="3"/>
      <c r="F4" s="3"/>
      <c r="G4" s="3"/>
      <c r="J4" s="1043" t="s">
        <v>32</v>
      </c>
      <c r="K4" s="1038"/>
      <c r="L4" s="1038"/>
      <c r="M4" s="1039"/>
      <c r="N4" s="1040"/>
      <c r="O4" s="1041"/>
      <c r="P4" s="1037"/>
    </row>
    <row r="5" spans="1:17" ht="38.25" thickBot="1" x14ac:dyDescent="0.3">
      <c r="A5" s="1149" t="s">
        <v>257</v>
      </c>
      <c r="B5" s="1157" t="s">
        <v>21</v>
      </c>
      <c r="C5" s="822"/>
      <c r="D5" s="607" t="s">
        <v>1</v>
      </c>
      <c r="E5" s="607" t="s">
        <v>19</v>
      </c>
      <c r="F5" s="608" t="s">
        <v>20</v>
      </c>
      <c r="G5" s="706"/>
      <c r="J5" s="823"/>
      <c r="K5" s="1149" t="s">
        <v>21</v>
      </c>
      <c r="L5" s="1157"/>
      <c r="M5" s="706" t="s">
        <v>1</v>
      </c>
      <c r="N5" s="1134" t="s">
        <v>19</v>
      </c>
      <c r="O5" s="706" t="s">
        <v>20</v>
      </c>
      <c r="P5" s="822" t="s">
        <v>35</v>
      </c>
    </row>
    <row r="6" spans="1:17" ht="24" thickBot="1" x14ac:dyDescent="0.3">
      <c r="A6" s="1360" t="s">
        <v>2</v>
      </c>
      <c r="B6" s="1361"/>
      <c r="C6" s="1361"/>
      <c r="D6" s="1361"/>
      <c r="E6" s="1361"/>
      <c r="F6" s="1362"/>
      <c r="G6" s="1112"/>
      <c r="J6" s="1363" t="s">
        <v>2</v>
      </c>
      <c r="K6" s="1364"/>
      <c r="L6" s="1364"/>
      <c r="M6" s="1364"/>
      <c r="N6" s="1364"/>
      <c r="O6" s="1365"/>
    </row>
    <row r="7" spans="1:17" ht="61.5" thickBot="1" x14ac:dyDescent="0.35">
      <c r="A7" s="1207">
        <v>1</v>
      </c>
      <c r="B7" s="1208">
        <v>1</v>
      </c>
      <c r="C7" s="1167" t="s">
        <v>25</v>
      </c>
      <c r="D7" s="981" t="s">
        <v>167</v>
      </c>
      <c r="E7" s="1265" t="s">
        <v>168</v>
      </c>
      <c r="F7" s="1277">
        <v>14</v>
      </c>
      <c r="G7" s="1311" t="s">
        <v>290</v>
      </c>
      <c r="J7" s="1172">
        <v>1</v>
      </c>
      <c r="K7" s="1228">
        <v>2</v>
      </c>
      <c r="L7" s="1232" t="s">
        <v>25</v>
      </c>
      <c r="M7" s="1025" t="s">
        <v>71</v>
      </c>
      <c r="N7" s="816" t="s">
        <v>216</v>
      </c>
      <c r="O7" s="1272">
        <v>2</v>
      </c>
      <c r="P7" s="816" t="s">
        <v>217</v>
      </c>
    </row>
    <row r="8" spans="1:17" ht="47.25" thickBot="1" x14ac:dyDescent="0.35">
      <c r="A8" s="1207">
        <v>2</v>
      </c>
      <c r="B8" s="1209">
        <v>1</v>
      </c>
      <c r="C8" s="1210" t="s">
        <v>25</v>
      </c>
      <c r="D8" s="983" t="s">
        <v>184</v>
      </c>
      <c r="E8" s="1266" t="s">
        <v>185</v>
      </c>
      <c r="F8" s="1278">
        <v>15</v>
      </c>
      <c r="G8" s="789"/>
      <c r="J8" s="1229">
        <v>2</v>
      </c>
      <c r="K8" s="1228">
        <v>4</v>
      </c>
      <c r="L8" s="1167" t="s">
        <v>25</v>
      </c>
      <c r="M8" s="1026" t="s">
        <v>3</v>
      </c>
      <c r="N8" s="969" t="s">
        <v>34</v>
      </c>
      <c r="O8" s="1273">
        <v>2</v>
      </c>
      <c r="P8" s="816" t="s">
        <v>293</v>
      </c>
    </row>
    <row r="9" spans="1:17" ht="78.75" customHeight="1" thickBot="1" x14ac:dyDescent="0.35">
      <c r="A9" s="1211">
        <v>3</v>
      </c>
      <c r="B9" s="1208">
        <v>1</v>
      </c>
      <c r="C9" s="1212" t="s">
        <v>27</v>
      </c>
      <c r="D9" s="981" t="s">
        <v>169</v>
      </c>
      <c r="E9" s="1265" t="s">
        <v>170</v>
      </c>
      <c r="F9" s="1279">
        <v>15</v>
      </c>
      <c r="G9" s="930"/>
      <c r="J9" s="1172">
        <v>3</v>
      </c>
      <c r="K9" s="1230">
        <v>3</v>
      </c>
      <c r="L9" s="1222" t="s">
        <v>27</v>
      </c>
      <c r="M9" s="1027" t="s">
        <v>48</v>
      </c>
      <c r="N9" s="1023" t="s">
        <v>8</v>
      </c>
      <c r="O9" s="1274">
        <v>1</v>
      </c>
      <c r="P9" s="537" t="s">
        <v>294</v>
      </c>
    </row>
    <row r="10" spans="1:17" ht="46.5" customHeight="1" thickBot="1" x14ac:dyDescent="0.3">
      <c r="A10" s="1207">
        <v>4</v>
      </c>
      <c r="B10" s="1208">
        <v>1</v>
      </c>
      <c r="C10" s="1208" t="s">
        <v>26</v>
      </c>
      <c r="D10" s="981" t="s">
        <v>171</v>
      </c>
      <c r="E10" s="1265" t="s">
        <v>172</v>
      </c>
      <c r="F10" s="1279">
        <v>9</v>
      </c>
      <c r="G10" s="931"/>
      <c r="J10" s="816">
        <v>4</v>
      </c>
      <c r="K10" s="1178">
        <v>2</v>
      </c>
      <c r="L10" s="1231" t="s">
        <v>26</v>
      </c>
      <c r="M10" s="1032" t="s">
        <v>69</v>
      </c>
      <c r="N10" s="1024" t="s">
        <v>139</v>
      </c>
      <c r="O10" s="1273">
        <v>1</v>
      </c>
      <c r="P10" s="816" t="s">
        <v>296</v>
      </c>
    </row>
    <row r="11" spans="1:17" ht="126" customHeight="1" thickBot="1" x14ac:dyDescent="0.3">
      <c r="A11" s="1161">
        <v>5</v>
      </c>
      <c r="B11" s="1208">
        <v>1</v>
      </c>
      <c r="C11" s="1209" t="s">
        <v>26</v>
      </c>
      <c r="D11" s="985" t="s">
        <v>173</v>
      </c>
      <c r="E11" s="1267" t="s">
        <v>174</v>
      </c>
      <c r="F11" s="1280">
        <v>6</v>
      </c>
      <c r="G11" s="943"/>
      <c r="J11" s="1178">
        <v>5</v>
      </c>
      <c r="K11" s="1178">
        <v>2</v>
      </c>
      <c r="L11" s="1165" t="s">
        <v>26</v>
      </c>
      <c r="M11" s="1093" t="s">
        <v>43</v>
      </c>
      <c r="N11" s="1094" t="s">
        <v>297</v>
      </c>
      <c r="O11" s="1275">
        <v>3</v>
      </c>
      <c r="P11" s="816" t="s">
        <v>295</v>
      </c>
    </row>
    <row r="12" spans="1:17" ht="69" customHeight="1" thickBot="1" x14ac:dyDescent="0.4">
      <c r="A12" s="1149">
        <v>6</v>
      </c>
      <c r="B12" s="1165">
        <v>1</v>
      </c>
      <c r="C12" s="1165" t="s">
        <v>26</v>
      </c>
      <c r="D12" s="955" t="s">
        <v>175</v>
      </c>
      <c r="E12" s="1259" t="s">
        <v>176</v>
      </c>
      <c r="F12" s="1280">
        <v>4</v>
      </c>
      <c r="G12" s="1312" t="s">
        <v>288</v>
      </c>
      <c r="J12" s="1366" t="s">
        <v>23</v>
      </c>
      <c r="K12" s="1367"/>
      <c r="L12" s="1367"/>
      <c r="M12" s="1367"/>
      <c r="N12" s="1368"/>
      <c r="O12" s="1276">
        <f>SUM(O7:O11)</f>
        <v>9</v>
      </c>
      <c r="P12" s="222"/>
    </row>
    <row r="13" spans="1:17" ht="66" customHeight="1" thickBot="1" x14ac:dyDescent="0.35">
      <c r="A13" s="1213">
        <v>7</v>
      </c>
      <c r="B13" s="1214">
        <v>2</v>
      </c>
      <c r="C13" s="1215" t="s">
        <v>25</v>
      </c>
      <c r="D13" s="956" t="s">
        <v>71</v>
      </c>
      <c r="E13" s="1260" t="s">
        <v>76</v>
      </c>
      <c r="F13" s="1281">
        <v>10</v>
      </c>
      <c r="G13" s="930"/>
      <c r="J13" s="31"/>
      <c r="K13" s="1042"/>
      <c r="L13" s="1042"/>
      <c r="M13" s="1042"/>
      <c r="N13" s="1042"/>
      <c r="O13" s="33"/>
      <c r="P13" s="31"/>
    </row>
    <row r="14" spans="1:17" ht="79.5" customHeight="1" thickBot="1" x14ac:dyDescent="0.4">
      <c r="A14" s="1149">
        <v>8</v>
      </c>
      <c r="B14" s="1157">
        <v>2</v>
      </c>
      <c r="C14" s="1216" t="s">
        <v>25</v>
      </c>
      <c r="D14" s="956" t="s">
        <v>70</v>
      </c>
      <c r="E14" s="1260" t="s">
        <v>77</v>
      </c>
      <c r="F14" s="1281">
        <v>11</v>
      </c>
      <c r="G14" s="945"/>
      <c r="J14" s="1174" t="s">
        <v>32</v>
      </c>
      <c r="K14" s="1086"/>
      <c r="L14" s="1086"/>
      <c r="M14" s="1087"/>
      <c r="N14" s="1088"/>
      <c r="O14" s="1089"/>
      <c r="P14" s="1036"/>
    </row>
    <row r="15" spans="1:17" ht="75" customHeight="1" thickBot="1" x14ac:dyDescent="0.35">
      <c r="A15" s="1213">
        <v>9</v>
      </c>
      <c r="B15" s="1214">
        <v>2</v>
      </c>
      <c r="C15" s="1217" t="s">
        <v>26</v>
      </c>
      <c r="D15" s="957" t="s">
        <v>68</v>
      </c>
      <c r="E15" s="1268" t="s">
        <v>74</v>
      </c>
      <c r="F15" s="1282">
        <v>7</v>
      </c>
      <c r="G15" s="789"/>
      <c r="J15" s="1343" t="s">
        <v>4</v>
      </c>
      <c r="K15" s="1344"/>
      <c r="L15" s="1344"/>
      <c r="M15" s="1344"/>
      <c r="N15" s="1344"/>
      <c r="O15" s="1345"/>
    </row>
    <row r="16" spans="1:17" ht="63.75" customHeight="1" thickBot="1" x14ac:dyDescent="0.35">
      <c r="A16" s="1149">
        <v>10</v>
      </c>
      <c r="B16" s="1165">
        <v>2</v>
      </c>
      <c r="C16" s="1218" t="s">
        <v>26</v>
      </c>
      <c r="D16" s="958" t="s">
        <v>69</v>
      </c>
      <c r="E16" s="1269" t="s">
        <v>75</v>
      </c>
      <c r="F16" s="1283">
        <v>5</v>
      </c>
      <c r="G16" s="946"/>
      <c r="H16" s="9"/>
      <c r="I16" s="9"/>
      <c r="J16" s="1084"/>
      <c r="K16" s="1172" t="s">
        <v>298</v>
      </c>
      <c r="L16" s="1203"/>
      <c r="M16" s="1204" t="s">
        <v>1</v>
      </c>
      <c r="N16" s="1205" t="s">
        <v>19</v>
      </c>
      <c r="O16" s="816" t="s">
        <v>20</v>
      </c>
      <c r="P16" s="1206" t="s">
        <v>35</v>
      </c>
      <c r="Q16" s="9"/>
    </row>
    <row r="17" spans="1:17" ht="63.75" customHeight="1" thickBot="1" x14ac:dyDescent="0.35">
      <c r="A17" s="1213">
        <v>11</v>
      </c>
      <c r="B17" s="1219">
        <v>3</v>
      </c>
      <c r="C17" s="1220" t="s">
        <v>25</v>
      </c>
      <c r="D17" s="957" t="s">
        <v>47</v>
      </c>
      <c r="E17" s="1268" t="s">
        <v>46</v>
      </c>
      <c r="F17" s="1283">
        <v>9</v>
      </c>
      <c r="G17" s="789"/>
      <c r="H17" s="9"/>
      <c r="I17" s="9"/>
      <c r="J17" s="1307">
        <v>1</v>
      </c>
      <c r="K17" s="1308">
        <v>1</v>
      </c>
      <c r="L17" s="1308"/>
      <c r="M17" s="1309" t="s">
        <v>300</v>
      </c>
      <c r="N17" s="1259" t="s">
        <v>301</v>
      </c>
      <c r="O17" s="1314">
        <v>1</v>
      </c>
      <c r="P17" s="1310" t="s">
        <v>299</v>
      </c>
      <c r="Q17" s="9"/>
    </row>
    <row r="18" spans="1:17" ht="70.5" customHeight="1" thickBot="1" x14ac:dyDescent="0.35">
      <c r="A18" s="706">
        <v>12</v>
      </c>
      <c r="B18" s="1221">
        <v>3</v>
      </c>
      <c r="C18" s="1222" t="s">
        <v>27</v>
      </c>
      <c r="D18" s="957" t="s">
        <v>48</v>
      </c>
      <c r="E18" s="1270" t="s">
        <v>49</v>
      </c>
      <c r="F18" s="1283">
        <v>10</v>
      </c>
      <c r="G18" s="789"/>
      <c r="J18" s="1346" t="s">
        <v>24</v>
      </c>
      <c r="K18" s="1347"/>
      <c r="L18" s="1347"/>
      <c r="M18" s="1347"/>
      <c r="N18" s="1348"/>
      <c r="O18" s="1315">
        <v>1</v>
      </c>
      <c r="P18" s="1045"/>
    </row>
    <row r="19" spans="1:17" ht="81.75" customHeight="1" thickBot="1" x14ac:dyDescent="0.35">
      <c r="A19" s="1213">
        <v>13</v>
      </c>
      <c r="B19" s="1223">
        <v>4</v>
      </c>
      <c r="C19" s="1224" t="s">
        <v>25</v>
      </c>
      <c r="D19" s="959" t="s">
        <v>7</v>
      </c>
      <c r="E19" s="1271" t="s">
        <v>28</v>
      </c>
      <c r="F19" s="1284">
        <v>14</v>
      </c>
      <c r="G19" s="947"/>
      <c r="J19" s="28"/>
      <c r="K19" s="1111"/>
      <c r="L19" s="1111"/>
      <c r="M19" s="1111"/>
      <c r="N19" s="29"/>
      <c r="O19" s="30"/>
      <c r="P19" s="1046"/>
    </row>
    <row r="20" spans="1:17" ht="61.5" customHeight="1" thickBot="1" x14ac:dyDescent="0.4">
      <c r="A20" s="1157">
        <v>14</v>
      </c>
      <c r="B20" s="1157">
        <v>1</v>
      </c>
      <c r="C20" s="1225" t="s">
        <v>26</v>
      </c>
      <c r="D20" s="960" t="s">
        <v>237</v>
      </c>
      <c r="E20" s="975" t="s">
        <v>238</v>
      </c>
      <c r="F20" s="1285">
        <v>8</v>
      </c>
      <c r="G20" s="948"/>
      <c r="H20" s="9"/>
      <c r="I20" s="9"/>
      <c r="J20" s="1154"/>
      <c r="K20" s="1349" t="s">
        <v>65</v>
      </c>
      <c r="L20" s="1349"/>
      <c r="M20" s="1349"/>
      <c r="N20" s="1349"/>
      <c r="O20" s="1349"/>
      <c r="P20" s="28"/>
      <c r="Q20" s="9"/>
    </row>
    <row r="21" spans="1:17" ht="46.5" customHeight="1" thickBot="1" x14ac:dyDescent="0.35">
      <c r="A21" s="1226">
        <v>15</v>
      </c>
      <c r="B21" s="1227">
        <v>2</v>
      </c>
      <c r="C21" s="1225" t="s">
        <v>26</v>
      </c>
      <c r="D21" s="961" t="s">
        <v>86</v>
      </c>
      <c r="E21" s="975" t="s">
        <v>87</v>
      </c>
      <c r="F21" s="1285">
        <v>16</v>
      </c>
      <c r="G21" s="789"/>
      <c r="H21" s="9"/>
      <c r="I21" s="9"/>
      <c r="L21" s="705" t="s">
        <v>21</v>
      </c>
      <c r="M21" s="705"/>
      <c r="N21" s="607" t="s">
        <v>1</v>
      </c>
      <c r="O21" s="607" t="s">
        <v>35</v>
      </c>
      <c r="P21" s="608" t="s">
        <v>20</v>
      </c>
      <c r="Q21" s="9"/>
    </row>
    <row r="22" spans="1:17" ht="46.5" customHeight="1" thickBot="1" x14ac:dyDescent="0.35">
      <c r="A22" s="515"/>
      <c r="B22" s="514"/>
      <c r="C22" s="1179"/>
      <c r="D22" s="1180"/>
      <c r="E22" s="1181"/>
      <c r="F22" s="1286"/>
      <c r="G22" s="947"/>
      <c r="H22" s="9"/>
      <c r="I22" s="9"/>
      <c r="K22" s="1196">
        <v>1</v>
      </c>
      <c r="L22" s="1186">
        <v>1</v>
      </c>
      <c r="M22" s="646" t="s">
        <v>25</v>
      </c>
      <c r="N22" s="1316" t="s">
        <v>167</v>
      </c>
      <c r="O22" s="618" t="s">
        <v>315</v>
      </c>
      <c r="P22" s="1313">
        <v>1</v>
      </c>
      <c r="Q22" s="9"/>
    </row>
    <row r="23" spans="1:17" ht="39.75" customHeight="1" thickBot="1" x14ac:dyDescent="0.3">
      <c r="A23" s="516"/>
      <c r="B23" s="1350" t="s">
        <v>0</v>
      </c>
      <c r="C23" s="1351"/>
      <c r="D23" s="1352"/>
      <c r="E23" s="1306" t="s">
        <v>11</v>
      </c>
      <c r="F23" s="1287">
        <f>O12</f>
        <v>9</v>
      </c>
      <c r="G23" s="683"/>
      <c r="K23" s="1197">
        <v>2</v>
      </c>
      <c r="L23" s="648">
        <v>1</v>
      </c>
      <c r="M23" s="649" t="s">
        <v>25</v>
      </c>
      <c r="N23" s="98" t="s">
        <v>184</v>
      </c>
      <c r="O23" s="609"/>
      <c r="P23" s="145"/>
    </row>
    <row r="24" spans="1:17" ht="42" customHeight="1" thickBot="1" x14ac:dyDescent="0.3">
      <c r="A24" s="517"/>
      <c r="B24" s="1353" t="s">
        <v>13</v>
      </c>
      <c r="C24" s="1354"/>
      <c r="D24" s="1354"/>
      <c r="E24" s="998"/>
      <c r="F24" s="1288">
        <f>F10+F11+F17+F18+F12+F15+F16+F19+F9+F13+F14+F21+F7+F8</f>
        <v>145</v>
      </c>
      <c r="G24" s="684"/>
      <c r="K24" s="1201">
        <v>3</v>
      </c>
      <c r="L24" s="633">
        <v>1</v>
      </c>
      <c r="M24" s="642" t="s">
        <v>27</v>
      </c>
      <c r="N24" s="78" t="s">
        <v>181</v>
      </c>
      <c r="O24" s="611" t="s">
        <v>314</v>
      </c>
      <c r="P24" s="146">
        <v>1</v>
      </c>
    </row>
    <row r="25" spans="1:17" ht="42" customHeight="1" thickBot="1" x14ac:dyDescent="0.3">
      <c r="A25" s="518"/>
      <c r="B25" s="1355" t="s">
        <v>14</v>
      </c>
      <c r="C25" s="1356"/>
      <c r="D25" s="1356"/>
      <c r="E25" s="999"/>
      <c r="F25" s="1289">
        <f>F24+F23</f>
        <v>154</v>
      </c>
      <c r="G25" s="685"/>
      <c r="K25" s="1193">
        <v>4</v>
      </c>
      <c r="L25" s="633">
        <v>1</v>
      </c>
      <c r="M25" s="1195" t="s">
        <v>26</v>
      </c>
      <c r="N25" s="1316" t="s">
        <v>171</v>
      </c>
      <c r="O25" s="613"/>
      <c r="P25" s="146"/>
    </row>
    <row r="26" spans="1:17" ht="60.75" customHeight="1" thickBot="1" x14ac:dyDescent="0.3">
      <c r="A26" s="670"/>
      <c r="B26" s="1109"/>
      <c r="C26" s="279"/>
      <c r="D26" s="279"/>
      <c r="E26" s="1000" t="s">
        <v>262</v>
      </c>
      <c r="F26" s="1290"/>
      <c r="G26" s="1002"/>
      <c r="K26" s="1194">
        <v>5</v>
      </c>
      <c r="L26" s="1184">
        <v>1</v>
      </c>
      <c r="M26" s="1191" t="s">
        <v>26</v>
      </c>
      <c r="N26" s="77" t="s">
        <v>173</v>
      </c>
      <c r="O26" s="639" t="s">
        <v>316</v>
      </c>
      <c r="P26" s="146">
        <v>1</v>
      </c>
    </row>
    <row r="27" spans="1:17" ht="62.25" customHeight="1" thickBot="1" x14ac:dyDescent="0.3">
      <c r="A27" s="670"/>
      <c r="B27" s="686"/>
      <c r="C27" s="1109"/>
      <c r="D27" s="1110"/>
      <c r="E27" s="1001" t="s">
        <v>291</v>
      </c>
      <c r="F27" s="1291"/>
      <c r="G27" s="992"/>
      <c r="K27" s="1202">
        <v>6</v>
      </c>
      <c r="L27" s="641">
        <v>1</v>
      </c>
      <c r="M27" s="642" t="s">
        <v>27</v>
      </c>
      <c r="N27" s="78" t="s">
        <v>175</v>
      </c>
      <c r="O27" s="1047"/>
      <c r="P27" s="146"/>
    </row>
    <row r="28" spans="1:17" ht="49.5" customHeight="1" thickBot="1" x14ac:dyDescent="0.3">
      <c r="A28" s="987"/>
      <c r="B28" s="1033" t="s">
        <v>292</v>
      </c>
      <c r="C28" s="1034"/>
      <c r="D28" s="1034"/>
      <c r="E28" s="988"/>
      <c r="F28" s="1292"/>
      <c r="G28" s="990"/>
      <c r="K28" s="1198">
        <v>7</v>
      </c>
      <c r="L28" s="648">
        <v>2</v>
      </c>
      <c r="M28" s="649" t="s">
        <v>25</v>
      </c>
      <c r="N28" s="98" t="s">
        <v>71</v>
      </c>
      <c r="O28" s="614" t="s">
        <v>317</v>
      </c>
      <c r="P28" s="149">
        <v>2</v>
      </c>
    </row>
    <row r="29" spans="1:17" ht="54.75" customHeight="1" thickBot="1" x14ac:dyDescent="0.3">
      <c r="A29" s="1233">
        <v>1</v>
      </c>
      <c r="B29" s="1246">
        <v>1</v>
      </c>
      <c r="C29" s="1247" t="s">
        <v>27</v>
      </c>
      <c r="D29" s="1248" t="s">
        <v>177</v>
      </c>
      <c r="E29" s="1259" t="s">
        <v>179</v>
      </c>
      <c r="F29" s="1293">
        <v>12</v>
      </c>
      <c r="G29" s="690"/>
      <c r="K29" s="1199">
        <v>8</v>
      </c>
      <c r="L29" s="650">
        <v>2</v>
      </c>
      <c r="M29" s="649" t="s">
        <v>25</v>
      </c>
      <c r="N29" s="98" t="s">
        <v>88</v>
      </c>
      <c r="O29" s="613"/>
      <c r="P29" s="616"/>
    </row>
    <row r="30" spans="1:17" ht="60" customHeight="1" thickBot="1" x14ac:dyDescent="0.3">
      <c r="A30" s="1234">
        <v>2</v>
      </c>
      <c r="B30" s="1238">
        <v>1</v>
      </c>
      <c r="C30" s="1249" t="s">
        <v>27</v>
      </c>
      <c r="D30" s="1250" t="s">
        <v>178</v>
      </c>
      <c r="E30" s="1260" t="s">
        <v>170</v>
      </c>
      <c r="F30" s="1294">
        <v>15</v>
      </c>
      <c r="G30" s="1074"/>
      <c r="K30" s="1189">
        <v>9</v>
      </c>
      <c r="L30" s="633">
        <v>2</v>
      </c>
      <c r="M30" s="1191" t="s">
        <v>26</v>
      </c>
      <c r="N30" s="77" t="s">
        <v>73</v>
      </c>
      <c r="O30" s="617"/>
      <c r="P30" s="612"/>
    </row>
    <row r="31" spans="1:17" ht="66" customHeight="1" thickBot="1" x14ac:dyDescent="0.3">
      <c r="A31" s="1162">
        <v>3</v>
      </c>
      <c r="B31" s="1238">
        <v>2</v>
      </c>
      <c r="C31" s="1247" t="s">
        <v>27</v>
      </c>
      <c r="D31" s="1248" t="s">
        <v>81</v>
      </c>
      <c r="E31" s="1259" t="s">
        <v>72</v>
      </c>
      <c r="F31" s="1293">
        <v>21</v>
      </c>
      <c r="G31" s="1075"/>
      <c r="K31" s="1190">
        <v>10</v>
      </c>
      <c r="L31" s="643">
        <v>2</v>
      </c>
      <c r="M31" s="1192" t="s">
        <v>26</v>
      </c>
      <c r="N31" s="812" t="s">
        <v>68</v>
      </c>
      <c r="O31" s="614"/>
      <c r="P31" s="612"/>
    </row>
    <row r="32" spans="1:17" ht="52.5" customHeight="1" thickBot="1" x14ac:dyDescent="0.3">
      <c r="A32" s="1162">
        <v>4</v>
      </c>
      <c r="B32" s="1251">
        <v>2</v>
      </c>
      <c r="C32" s="1247" t="s">
        <v>27</v>
      </c>
      <c r="D32" s="1252" t="s">
        <v>82</v>
      </c>
      <c r="E32" s="1261" t="s">
        <v>83</v>
      </c>
      <c r="F32" s="1295">
        <v>6</v>
      </c>
      <c r="G32" s="1076"/>
      <c r="K32" s="1187">
        <v>11</v>
      </c>
      <c r="L32" s="631">
        <v>3</v>
      </c>
      <c r="M32" s="636" t="s">
        <v>25</v>
      </c>
      <c r="N32" s="812" t="s">
        <v>47</v>
      </c>
      <c r="P32" s="615"/>
    </row>
    <row r="33" spans="1:16" ht="45" customHeight="1" thickBot="1" x14ac:dyDescent="0.35">
      <c r="A33" s="1235">
        <v>5</v>
      </c>
      <c r="B33" s="1238">
        <v>4</v>
      </c>
      <c r="C33" s="1253" t="s">
        <v>27</v>
      </c>
      <c r="D33" s="1237" t="s">
        <v>12</v>
      </c>
      <c r="E33" s="1259" t="s">
        <v>39</v>
      </c>
      <c r="F33" s="1296">
        <v>6</v>
      </c>
      <c r="G33" s="1057"/>
      <c r="K33" s="1188">
        <v>12</v>
      </c>
      <c r="L33" s="633">
        <v>3</v>
      </c>
      <c r="M33" s="638" t="s">
        <v>27</v>
      </c>
      <c r="N33" s="812" t="s">
        <v>48</v>
      </c>
      <c r="O33" s="614"/>
      <c r="P33" s="616"/>
    </row>
    <row r="34" spans="1:16" ht="47.25" thickBot="1" x14ac:dyDescent="0.3">
      <c r="A34" s="1236">
        <v>6</v>
      </c>
      <c r="B34" s="1254">
        <v>1</v>
      </c>
      <c r="C34" s="1255" t="s">
        <v>26</v>
      </c>
      <c r="D34" s="1256" t="s">
        <v>242</v>
      </c>
      <c r="E34" s="1262" t="s">
        <v>240</v>
      </c>
      <c r="F34" s="1297">
        <v>10</v>
      </c>
      <c r="G34" s="949"/>
      <c r="K34" s="1200">
        <v>13</v>
      </c>
      <c r="L34" s="645">
        <v>4</v>
      </c>
      <c r="M34" s="644" t="s">
        <v>25</v>
      </c>
      <c r="N34" s="78" t="s">
        <v>7</v>
      </c>
      <c r="O34" s="619"/>
      <c r="P34" s="616"/>
    </row>
    <row r="35" spans="1:16" ht="47.25" customHeight="1" thickBot="1" x14ac:dyDescent="0.3">
      <c r="A35" s="706">
        <v>7</v>
      </c>
      <c r="B35" s="1254">
        <v>2</v>
      </c>
      <c r="C35" s="1257" t="s">
        <v>26</v>
      </c>
      <c r="D35" s="1258" t="s">
        <v>243</v>
      </c>
      <c r="E35" s="1263" t="s">
        <v>87</v>
      </c>
      <c r="F35" s="1298">
        <v>10</v>
      </c>
      <c r="G35" s="913"/>
    </row>
    <row r="36" spans="1:16" ht="28.5" customHeight="1" thickBot="1" x14ac:dyDescent="0.3">
      <c r="A36" s="676"/>
      <c r="B36" s="854"/>
      <c r="C36" s="1053"/>
      <c r="D36" s="1054"/>
      <c r="E36" s="1264" t="s">
        <v>11</v>
      </c>
      <c r="F36" s="1299">
        <f>SUM(O18)</f>
        <v>1</v>
      </c>
      <c r="G36" s="1077"/>
      <c r="H36" t="s">
        <v>0</v>
      </c>
    </row>
    <row r="37" spans="1:16" ht="47.25" customHeight="1" thickBot="1" x14ac:dyDescent="0.3">
      <c r="A37" s="675"/>
      <c r="B37" s="1336" t="s">
        <v>15</v>
      </c>
      <c r="C37" s="1337"/>
      <c r="D37" s="1338"/>
      <c r="E37" s="1068"/>
      <c r="F37" s="1300">
        <v>80</v>
      </c>
      <c r="G37" s="700"/>
    </row>
    <row r="38" spans="1:16" ht="47.25" customHeight="1" thickBot="1" x14ac:dyDescent="0.3">
      <c r="A38" s="677"/>
      <c r="B38" s="1330" t="s">
        <v>16</v>
      </c>
      <c r="C38" s="1331"/>
      <c r="D38" s="1332"/>
      <c r="E38" s="1070"/>
      <c r="F38" s="1301">
        <f>F37+F36</f>
        <v>81</v>
      </c>
      <c r="G38" s="1078"/>
      <c r="H38" s="9"/>
      <c r="I38" s="9">
        <f>SUM(F33:F33)</f>
        <v>6</v>
      </c>
    </row>
    <row r="39" spans="1:16" ht="47.25" customHeight="1" thickBot="1" x14ac:dyDescent="0.3">
      <c r="A39" s="1066"/>
      <c r="B39" s="1058"/>
      <c r="C39" s="1058"/>
      <c r="D39" s="1058"/>
      <c r="E39" s="1059" t="s">
        <v>259</v>
      </c>
      <c r="F39" s="1302"/>
      <c r="G39" s="1079"/>
      <c r="H39" s="9"/>
      <c r="I39" s="9"/>
    </row>
    <row r="40" spans="1:16" ht="47.25" customHeight="1" thickBot="1" x14ac:dyDescent="0.3">
      <c r="A40" s="170"/>
      <c r="B40" s="1063"/>
      <c r="C40" s="1064"/>
      <c r="D40" s="1064"/>
      <c r="E40" s="1065" t="s">
        <v>260</v>
      </c>
      <c r="F40" s="1303"/>
      <c r="H40" s="1072"/>
      <c r="I40" s="9"/>
    </row>
    <row r="41" spans="1:16" ht="51" customHeight="1" thickBot="1" x14ac:dyDescent="0.45">
      <c r="A41" s="1097"/>
      <c r="B41" s="1101"/>
      <c r="C41" s="1102"/>
      <c r="D41" s="1339" t="s">
        <v>17</v>
      </c>
      <c r="E41" s="1340"/>
      <c r="F41" s="1304">
        <f>SUM(F24+F37)</f>
        <v>225</v>
      </c>
      <c r="G41" s="1073"/>
      <c r="H41" s="9"/>
      <c r="I41" s="9"/>
    </row>
    <row r="42" spans="1:16" ht="40.5" customHeight="1" thickBot="1" x14ac:dyDescent="0.45">
      <c r="A42" s="1062"/>
      <c r="B42" s="1104"/>
      <c r="C42" s="1105"/>
      <c r="D42" s="1339" t="s">
        <v>119</v>
      </c>
      <c r="E42" s="1340"/>
      <c r="F42" s="1305">
        <f>SUM(F38+F25)</f>
        <v>235</v>
      </c>
      <c r="G42" s="1061"/>
      <c r="I42" s="9"/>
    </row>
    <row r="43" spans="1:16" ht="30" hidden="1" customHeight="1" x14ac:dyDescent="0.35">
      <c r="A43" s="1062"/>
      <c r="B43" s="1098"/>
      <c r="C43" s="1099"/>
      <c r="D43" s="1339" t="s">
        <v>119</v>
      </c>
      <c r="E43" s="1340"/>
      <c r="F43" s="1100">
        <f>F42+F23</f>
        <v>244</v>
      </c>
    </row>
    <row r="44" spans="1:16" ht="30" customHeight="1" x14ac:dyDescent="0.35">
      <c r="A44" s="1062"/>
      <c r="B44" s="1106"/>
      <c r="C44" s="1106"/>
      <c r="D44" s="1107"/>
      <c r="E44" s="1107"/>
      <c r="F44" s="1108"/>
    </row>
    <row r="45" spans="1:16" ht="39" customHeight="1" thickBot="1" x14ac:dyDescent="0.4">
      <c r="A45" s="1062"/>
      <c r="B45" s="1175"/>
      <c r="C45" s="1176" t="s">
        <v>302</v>
      </c>
      <c r="D45" s="1175"/>
      <c r="E45" s="1175"/>
      <c r="F45" s="1175"/>
      <c r="G45" s="115"/>
    </row>
    <row r="46" spans="1:16" ht="36" hidden="1" customHeight="1" x14ac:dyDescent="0.35">
      <c r="A46" s="1062"/>
      <c r="B46" s="200"/>
      <c r="C46" s="200"/>
      <c r="D46" s="200"/>
      <c r="E46" s="195"/>
      <c r="F46" s="195"/>
      <c r="G46" s="116"/>
    </row>
    <row r="47" spans="1:16" ht="0.75" customHeight="1" thickBot="1" x14ac:dyDescent="0.3">
      <c r="A47" s="1062"/>
      <c r="B47" s="1150" t="s">
        <v>21</v>
      </c>
      <c r="C47" s="54"/>
      <c r="D47" s="655" t="s">
        <v>1</v>
      </c>
      <c r="E47" s="655" t="s">
        <v>35</v>
      </c>
      <c r="F47" s="656" t="s">
        <v>20</v>
      </c>
    </row>
    <row r="48" spans="1:16" ht="21.75" customHeight="1" thickBot="1" x14ac:dyDescent="0.3">
      <c r="A48" s="1177"/>
      <c r="B48" s="1341" t="s">
        <v>312</v>
      </c>
      <c r="C48" s="1341"/>
      <c r="D48" s="1341"/>
      <c r="E48" s="1341"/>
      <c r="F48" s="1342"/>
    </row>
    <row r="49" spans="1:15" ht="58.5" customHeight="1" thickBot="1" x14ac:dyDescent="0.35">
      <c r="A49" s="1237">
        <v>1</v>
      </c>
      <c r="B49" s="1238">
        <v>1</v>
      </c>
      <c r="C49" s="1136" t="s">
        <v>25</v>
      </c>
      <c r="D49" s="1120" t="s">
        <v>167</v>
      </c>
      <c r="E49" s="1131" t="s">
        <v>223</v>
      </c>
      <c r="F49" s="1151">
        <v>3</v>
      </c>
      <c r="J49" s="1062"/>
      <c r="K49" s="1328" t="s">
        <v>302</v>
      </c>
      <c r="L49" s="1328"/>
      <c r="M49" s="1328"/>
      <c r="N49" s="1328"/>
      <c r="O49" s="1328"/>
    </row>
    <row r="50" spans="1:15" ht="58.5" customHeight="1" thickBot="1" x14ac:dyDescent="0.45">
      <c r="A50" s="1163">
        <v>2</v>
      </c>
      <c r="B50" s="1172">
        <v>1</v>
      </c>
      <c r="C50" s="1137" t="s">
        <v>25</v>
      </c>
      <c r="D50" s="1134" t="s">
        <v>169</v>
      </c>
      <c r="E50" s="1130" t="s">
        <v>220</v>
      </c>
      <c r="F50" s="1124">
        <v>6</v>
      </c>
      <c r="J50" s="1062"/>
      <c r="K50" s="1329" t="s">
        <v>310</v>
      </c>
      <c r="L50" s="1329"/>
      <c r="M50" s="1329"/>
      <c r="N50" s="1329"/>
      <c r="O50" s="1329"/>
    </row>
    <row r="51" spans="1:15" ht="58.5" customHeight="1" thickBot="1" x14ac:dyDescent="0.3">
      <c r="A51" s="1239">
        <v>3</v>
      </c>
      <c r="B51" s="1229">
        <v>1</v>
      </c>
      <c r="C51" s="1139" t="s">
        <v>303</v>
      </c>
      <c r="D51" s="1132" t="s">
        <v>184</v>
      </c>
      <c r="E51" s="1133" t="s">
        <v>218</v>
      </c>
      <c r="F51" s="1152">
        <v>2</v>
      </c>
      <c r="J51" s="1062"/>
      <c r="K51" s="1153" t="s">
        <v>21</v>
      </c>
      <c r="L51" s="823"/>
      <c r="M51" s="1134" t="s">
        <v>1</v>
      </c>
      <c r="N51" s="1161" t="s">
        <v>35</v>
      </c>
      <c r="O51" s="706" t="s">
        <v>20</v>
      </c>
    </row>
    <row r="52" spans="1:15" ht="36" customHeight="1" thickBot="1" x14ac:dyDescent="0.35">
      <c r="A52" s="1237">
        <v>4</v>
      </c>
      <c r="B52" s="1238">
        <v>1</v>
      </c>
      <c r="C52" s="1141" t="s">
        <v>26</v>
      </c>
      <c r="D52" s="1116" t="s">
        <v>171</v>
      </c>
      <c r="E52" s="1125" t="s">
        <v>234</v>
      </c>
      <c r="F52" s="1121">
        <v>1</v>
      </c>
      <c r="J52" s="1140">
        <v>1</v>
      </c>
      <c r="K52" s="1165">
        <v>1</v>
      </c>
      <c r="L52" s="1166" t="s">
        <v>27</v>
      </c>
      <c r="M52" s="1163" t="s">
        <v>177</v>
      </c>
      <c r="N52" s="1158" t="s">
        <v>307</v>
      </c>
      <c r="O52" s="1171">
        <v>2</v>
      </c>
    </row>
    <row r="53" spans="1:15" ht="36" customHeight="1" thickBot="1" x14ac:dyDescent="0.35">
      <c r="A53" s="1239">
        <v>5</v>
      </c>
      <c r="B53" s="1240">
        <v>2</v>
      </c>
      <c r="C53" s="1143" t="s">
        <v>25</v>
      </c>
      <c r="D53" s="1117" t="s">
        <v>88</v>
      </c>
      <c r="E53" s="1126" t="s">
        <v>304</v>
      </c>
      <c r="F53" s="1122">
        <v>1</v>
      </c>
      <c r="J53" s="1135">
        <v>2</v>
      </c>
      <c r="K53" s="1157">
        <v>1</v>
      </c>
      <c r="L53" s="1167" t="s">
        <v>27</v>
      </c>
      <c r="M53" s="1164" t="s">
        <v>178</v>
      </c>
      <c r="N53" s="1156" t="s">
        <v>306</v>
      </c>
      <c r="O53" s="1172">
        <v>1</v>
      </c>
    </row>
    <row r="54" spans="1:15" ht="72.75" customHeight="1" thickBot="1" x14ac:dyDescent="0.3">
      <c r="A54" s="1241">
        <v>6</v>
      </c>
      <c r="B54" s="1238">
        <v>3</v>
      </c>
      <c r="C54" s="1137" t="s">
        <v>25</v>
      </c>
      <c r="D54" s="1118" t="s">
        <v>47</v>
      </c>
      <c r="E54" s="1127" t="s">
        <v>219</v>
      </c>
      <c r="F54" s="1123">
        <v>6</v>
      </c>
      <c r="J54" s="1155">
        <v>3</v>
      </c>
      <c r="K54" s="1157">
        <v>2</v>
      </c>
      <c r="L54" s="1168" t="s">
        <v>27</v>
      </c>
      <c r="M54" s="1163" t="s">
        <v>81</v>
      </c>
      <c r="N54" s="1185" t="s">
        <v>308</v>
      </c>
      <c r="O54" s="1173">
        <v>9</v>
      </c>
    </row>
    <row r="55" spans="1:15" ht="60" customHeight="1" thickBot="1" x14ac:dyDescent="0.3">
      <c r="A55" s="1242">
        <v>1</v>
      </c>
      <c r="B55" s="1243">
        <v>3</v>
      </c>
      <c r="C55" s="1114" t="s">
        <v>27</v>
      </c>
      <c r="D55" s="1119" t="s">
        <v>48</v>
      </c>
      <c r="E55" s="1128" t="s">
        <v>245</v>
      </c>
      <c r="F55" s="1152">
        <v>4</v>
      </c>
      <c r="J55" s="1135">
        <v>4</v>
      </c>
      <c r="K55" s="1169">
        <v>2</v>
      </c>
      <c r="L55" s="1170" t="s">
        <v>27</v>
      </c>
      <c r="M55" s="1012" t="s">
        <v>82</v>
      </c>
      <c r="N55" s="1125" t="s">
        <v>309</v>
      </c>
      <c r="O55" s="1172">
        <v>5</v>
      </c>
    </row>
    <row r="56" spans="1:15" ht="58.5" customHeight="1" thickBot="1" x14ac:dyDescent="0.3">
      <c r="A56" s="1244">
        <v>7</v>
      </c>
      <c r="B56" s="1245">
        <v>3</v>
      </c>
      <c r="C56" s="1115" t="s">
        <v>27</v>
      </c>
      <c r="D56" s="1120" t="s">
        <v>48</v>
      </c>
      <c r="E56" s="1129" t="s">
        <v>305</v>
      </c>
      <c r="F56" s="1151">
        <v>5</v>
      </c>
      <c r="J56" s="1113"/>
      <c r="K56" s="1330" t="s">
        <v>14</v>
      </c>
      <c r="L56" s="1331"/>
      <c r="M56" s="1332"/>
      <c r="N56" s="1159"/>
      <c r="O56" s="1160">
        <f>SUM(O52:O55)</f>
        <v>17</v>
      </c>
    </row>
    <row r="57" spans="1:15" ht="36.75" customHeight="1" thickBot="1" x14ac:dyDescent="0.3">
      <c r="A57" s="1149">
        <v>8</v>
      </c>
      <c r="B57" s="1165">
        <v>4</v>
      </c>
      <c r="C57" s="1323" t="s">
        <v>25</v>
      </c>
      <c r="D57" s="943" t="s">
        <v>7</v>
      </c>
      <c r="E57" s="1130" t="s">
        <v>251</v>
      </c>
      <c r="F57" s="1124">
        <v>2</v>
      </c>
    </row>
    <row r="58" spans="1:15" ht="39" customHeight="1" thickBot="1" x14ac:dyDescent="0.3">
      <c r="A58" s="1148"/>
      <c r="B58" s="1333" t="s">
        <v>14</v>
      </c>
      <c r="C58" s="1334"/>
      <c r="D58" s="1335"/>
      <c r="E58" s="657"/>
      <c r="F58" s="658">
        <f>SUM(F49+F50+F51+F52+F53+F54+F56+F57)</f>
        <v>26</v>
      </c>
    </row>
    <row r="60" spans="1:15" ht="57.75" customHeight="1" x14ac:dyDescent="0.25">
      <c r="B60" s="9"/>
    </row>
    <row r="61" spans="1:15" ht="30" customHeight="1" x14ac:dyDescent="0.25">
      <c r="B61" s="9"/>
    </row>
    <row r="62" spans="1:15" ht="58.5" customHeight="1" x14ac:dyDescent="0.25"/>
    <row r="63" spans="1:15" ht="27.75" customHeight="1" x14ac:dyDescent="0.25"/>
    <row r="64" spans="1:15" ht="30" customHeight="1" x14ac:dyDescent="0.25"/>
    <row r="65" ht="45.75" customHeight="1" x14ac:dyDescent="0.25"/>
    <row r="66" ht="117.75" customHeight="1" x14ac:dyDescent="0.25"/>
    <row r="67" ht="33" customHeight="1" x14ac:dyDescent="0.25"/>
    <row r="68" ht="45.75" customHeight="1" x14ac:dyDescent="0.25"/>
    <row r="69" ht="45.75" customHeight="1" x14ac:dyDescent="0.25"/>
    <row r="70" ht="45.75" customHeight="1" x14ac:dyDescent="0.25"/>
    <row r="71" ht="45.75" customHeight="1" x14ac:dyDescent="0.25"/>
    <row r="78" ht="19.5" customHeight="1" x14ac:dyDescent="0.25"/>
  </sheetData>
  <mergeCells count="22">
    <mergeCell ref="B25:D25"/>
    <mergeCell ref="A1:O1"/>
    <mergeCell ref="F2:I2"/>
    <mergeCell ref="A3:O3"/>
    <mergeCell ref="A6:F6"/>
    <mergeCell ref="J6:O6"/>
    <mergeCell ref="J12:N12"/>
    <mergeCell ref="J15:O15"/>
    <mergeCell ref="J18:N18"/>
    <mergeCell ref="K20:O20"/>
    <mergeCell ref="B23:D23"/>
    <mergeCell ref="B24:D24"/>
    <mergeCell ref="K49:O49"/>
    <mergeCell ref="K50:O50"/>
    <mergeCell ref="K56:M56"/>
    <mergeCell ref="B58:D58"/>
    <mergeCell ref="B37:D37"/>
    <mergeCell ref="B38:D38"/>
    <mergeCell ref="D41:E41"/>
    <mergeCell ref="D42:E42"/>
    <mergeCell ref="D43:E43"/>
    <mergeCell ref="B48:F48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Q68"/>
  <sheetViews>
    <sheetView topLeftCell="B25" zoomScale="70" zoomScaleNormal="70" zoomScalePageLayoutView="60" workbookViewId="0">
      <selection activeCell="G16" sqref="G16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58.1406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224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8.25" thickBot="1" x14ac:dyDescent="0.3">
      <c r="A5" s="54"/>
      <c r="B5" s="55" t="s">
        <v>21</v>
      </c>
      <c r="C5" s="705"/>
      <c r="D5" s="607" t="s">
        <v>1</v>
      </c>
      <c r="E5" s="607" t="s">
        <v>19</v>
      </c>
      <c r="F5" s="608" t="s">
        <v>20</v>
      </c>
      <c r="G5" s="706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709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663">
        <v>9</v>
      </c>
      <c r="G7" s="678" t="s">
        <v>196</v>
      </c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664">
        <v>7</v>
      </c>
      <c r="G8" s="679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3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664">
        <v>9</v>
      </c>
      <c r="G9" s="680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5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664">
        <v>10</v>
      </c>
      <c r="G10" s="680"/>
      <c r="H10" s="9"/>
      <c r="I10" s="9"/>
      <c r="J10" s="14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57" thickBot="1" x14ac:dyDescent="0.35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664">
        <v>5</v>
      </c>
      <c r="G11" s="680" t="s">
        <v>195</v>
      </c>
      <c r="J11" s="10">
        <v>4</v>
      </c>
      <c r="K11" s="19">
        <v>2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3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12">
        <v>5</v>
      </c>
      <c r="K12" s="17">
        <v>2</v>
      </c>
      <c r="L12" s="17" t="s">
        <v>25</v>
      </c>
      <c r="M12" s="226" t="s">
        <v>71</v>
      </c>
      <c r="N12" s="707" t="s">
        <v>216</v>
      </c>
      <c r="O12" s="708">
        <v>2</v>
      </c>
      <c r="P12" s="536" t="s">
        <v>217</v>
      </c>
    </row>
    <row r="13" spans="1:17" ht="46.5" customHeight="1" x14ac:dyDescent="0.3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664">
        <v>6</v>
      </c>
      <c r="G13" s="681" t="s">
        <v>189</v>
      </c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5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666">
        <v>14</v>
      </c>
      <c r="G14" s="680" t="s">
        <v>186</v>
      </c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31.5" customHeight="1" thickBot="1" x14ac:dyDescent="0.35">
      <c r="A15" s="512">
        <v>12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10</v>
      </c>
      <c r="G15" s="680" t="s">
        <v>225</v>
      </c>
      <c r="J15" s="25"/>
      <c r="K15" s="68"/>
      <c r="L15" s="71"/>
      <c r="M15" s="227"/>
      <c r="N15" s="73"/>
      <c r="O15" s="72"/>
      <c r="P15" s="123"/>
    </row>
    <row r="16" spans="1:17" ht="100.5" customHeight="1" thickBot="1" x14ac:dyDescent="0.35">
      <c r="A16" s="513">
        <v>13</v>
      </c>
      <c r="B16" s="627">
        <v>1</v>
      </c>
      <c r="C16" s="628" t="s">
        <v>27</v>
      </c>
      <c r="D16" s="624" t="s">
        <v>169</v>
      </c>
      <c r="E16" s="623" t="s">
        <v>170</v>
      </c>
      <c r="F16" s="668">
        <v>15</v>
      </c>
      <c r="G16" s="682" t="s">
        <v>214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665">
        <v>15</v>
      </c>
      <c r="G17" s="682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11</v>
      </c>
      <c r="G18" s="682" t="s">
        <v>212</v>
      </c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669">
        <v>12</v>
      </c>
      <c r="G19" s="682" t="s">
        <v>158</v>
      </c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5">
      <c r="A20" s="514"/>
      <c r="B20" s="229"/>
      <c r="C20" s="162" t="s">
        <v>26</v>
      </c>
      <c r="D20" s="165" t="s">
        <v>55</v>
      </c>
      <c r="E20" s="532" t="s">
        <v>56</v>
      </c>
      <c r="F20" s="292">
        <v>0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146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156</v>
      </c>
      <c r="G24" s="685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162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161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688"/>
      <c r="C27" s="162" t="s">
        <v>26</v>
      </c>
      <c r="D27" s="166" t="s">
        <v>54</v>
      </c>
      <c r="E27" s="167" t="s">
        <v>54</v>
      </c>
      <c r="F27" s="169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671">
        <v>6</v>
      </c>
      <c r="B28" s="689" t="s">
        <v>21</v>
      </c>
      <c r="C28" s="314"/>
      <c r="D28" s="315" t="s">
        <v>1</v>
      </c>
      <c r="E28" s="315" t="s">
        <v>19</v>
      </c>
      <c r="F28" s="31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>
        <v>7</v>
      </c>
      <c r="B29" s="710"/>
      <c r="C29" s="711"/>
      <c r="D29" s="711"/>
      <c r="E29" s="711"/>
      <c r="F29" s="712"/>
      <c r="G29" s="691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673">
        <v>8</v>
      </c>
      <c r="B30" s="692">
        <v>1</v>
      </c>
      <c r="C30" s="488" t="s">
        <v>27</v>
      </c>
      <c r="D30" s="468" t="s">
        <v>177</v>
      </c>
      <c r="E30" s="525" t="s">
        <v>179</v>
      </c>
      <c r="F30" s="489">
        <v>8</v>
      </c>
      <c r="G30" s="693" t="s">
        <v>213</v>
      </c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670"/>
      <c r="B31" s="694">
        <v>1</v>
      </c>
      <c r="C31" s="491" t="s">
        <v>27</v>
      </c>
      <c r="D31" s="251" t="s">
        <v>178</v>
      </c>
      <c r="E31" s="531" t="s">
        <v>170</v>
      </c>
      <c r="F31" s="492">
        <v>12</v>
      </c>
      <c r="G31" s="693" t="s">
        <v>208</v>
      </c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710" t="s">
        <v>4</v>
      </c>
      <c r="B32" s="695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1</v>
      </c>
      <c r="B33" s="697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2</v>
      </c>
      <c r="B34" s="698">
        <v>2</v>
      </c>
      <c r="C34" s="494" t="s">
        <v>27</v>
      </c>
      <c r="D34" s="252" t="s">
        <v>82</v>
      </c>
      <c r="E34" s="527" t="s">
        <v>83</v>
      </c>
      <c r="F34" s="500">
        <v>8</v>
      </c>
      <c r="G34" s="699" t="s">
        <v>215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3</v>
      </c>
      <c r="B35" s="233"/>
      <c r="C35" s="202" t="s">
        <v>26</v>
      </c>
      <c r="D35" s="272" t="s">
        <v>57</v>
      </c>
      <c r="E35" s="540" t="s">
        <v>58</v>
      </c>
      <c r="F35" s="274">
        <v>0</v>
      </c>
      <c r="G35" s="700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4</v>
      </c>
      <c r="B36" s="233">
        <v>2</v>
      </c>
      <c r="C36" s="202" t="s">
        <v>26</v>
      </c>
      <c r="D36" s="165" t="s">
        <v>89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>
        <v>5</v>
      </c>
      <c r="B37" s="701"/>
      <c r="C37" s="52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353" t="s">
        <v>15</v>
      </c>
      <c r="C38" s="1354"/>
      <c r="D38" s="1376"/>
      <c r="E38" s="7"/>
      <c r="F38" s="243">
        <f>SUM(F30:F37)</f>
        <v>65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55" t="s">
        <v>16</v>
      </c>
      <c r="C39" s="1356"/>
      <c r="D39" s="1378"/>
      <c r="E39" s="42"/>
      <c r="F39" s="201">
        <f>F38+F37</f>
        <v>65</v>
      </c>
      <c r="G39" s="704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713"/>
      <c r="L43" s="713"/>
      <c r="M43" s="713"/>
      <c r="N43" s="29"/>
      <c r="O43" s="30"/>
      <c r="P43" s="28"/>
    </row>
    <row r="44" spans="1:16" ht="0.75" customHeight="1" x14ac:dyDescent="0.25">
      <c r="A44" s="284"/>
      <c r="J44" s="28"/>
      <c r="K44" s="713"/>
      <c r="L44" s="713"/>
      <c r="M44" s="713"/>
      <c r="N44" s="29"/>
      <c r="O44" s="30"/>
      <c r="P44" s="28"/>
    </row>
    <row r="45" spans="1:16" ht="36" customHeight="1" x14ac:dyDescent="0.35">
      <c r="A45" s="284"/>
      <c r="B45" s="715"/>
      <c r="C45" s="715"/>
      <c r="D45" s="1386" t="s">
        <v>17</v>
      </c>
      <c r="E45" s="1387"/>
      <c r="F45" s="290">
        <f>F38+F23</f>
        <v>211</v>
      </c>
      <c r="G45" s="115"/>
      <c r="J45" s="28"/>
      <c r="K45" s="713"/>
      <c r="L45" s="713"/>
      <c r="M45" s="713"/>
      <c r="N45" s="29"/>
      <c r="O45" s="30"/>
      <c r="P45" s="28"/>
    </row>
    <row r="46" spans="1:16" ht="36" customHeight="1" x14ac:dyDescent="0.35">
      <c r="A46" s="284"/>
      <c r="B46" s="717"/>
      <c r="C46" s="717"/>
      <c r="D46" s="1388" t="s">
        <v>119</v>
      </c>
      <c r="E46" s="1389"/>
      <c r="F46" s="291">
        <f>F45+F22</f>
        <v>221</v>
      </c>
      <c r="G46" s="116"/>
      <c r="J46" s="28"/>
      <c r="K46" s="713"/>
      <c r="L46" s="713"/>
      <c r="M46" s="713"/>
      <c r="N46" s="29"/>
      <c r="O46" s="30"/>
      <c r="P46" s="28"/>
    </row>
    <row r="47" spans="1:16" ht="25.5" customHeight="1" thickBot="1" x14ac:dyDescent="0.3">
      <c r="A47" s="284"/>
      <c r="J47" s="28"/>
      <c r="K47" s="713"/>
      <c r="L47" s="713"/>
      <c r="M47" s="713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714" t="s">
        <v>17</v>
      </c>
      <c r="B49" s="654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716" t="s">
        <v>18</v>
      </c>
      <c r="B50" s="13">
        <v>1</v>
      </c>
      <c r="C50" s="17" t="s">
        <v>26</v>
      </c>
      <c r="D50" s="502" t="s">
        <v>171</v>
      </c>
      <c r="E50" s="611"/>
      <c r="F50" s="634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5">
      <c r="A52" s="199" t="s">
        <v>62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2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19.5" thickBot="1" x14ac:dyDescent="0.3">
      <c r="A53" s="54"/>
      <c r="B53" s="13">
        <v>3</v>
      </c>
      <c r="C53" s="65" t="s">
        <v>27</v>
      </c>
      <c r="D53" s="502" t="s">
        <v>48</v>
      </c>
      <c r="E53" s="660" t="s">
        <v>221</v>
      </c>
      <c r="F53" s="634">
        <v>1</v>
      </c>
      <c r="J53" s="635">
        <v>3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143">
        <v>1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4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">
        <v>2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5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196">
        <v>3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6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197">
        <v>4</v>
      </c>
      <c r="B57" s="13">
        <v>4</v>
      </c>
      <c r="C57" s="13"/>
      <c r="D57" s="502" t="s">
        <v>7</v>
      </c>
      <c r="E57" s="617" t="s">
        <v>222</v>
      </c>
      <c r="F57" s="634">
        <v>1</v>
      </c>
      <c r="J57" s="633">
        <v>7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198">
        <v>5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8</v>
      </c>
      <c r="K58" s="645">
        <v>4</v>
      </c>
      <c r="L58" s="644" t="s">
        <v>25</v>
      </c>
      <c r="M58" s="504" t="s">
        <v>7</v>
      </c>
      <c r="N58" s="614" t="s">
        <v>94</v>
      </c>
      <c r="O58" s="615">
        <v>1</v>
      </c>
    </row>
    <row r="59" spans="1:15" ht="45.75" customHeight="1" thickBot="1" x14ac:dyDescent="0.3">
      <c r="A59" s="135">
        <v>6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9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13">
        <v>7</v>
      </c>
      <c r="B60" s="17">
        <v>2</v>
      </c>
      <c r="C60" s="65" t="s">
        <v>27</v>
      </c>
      <c r="D60" s="502" t="s">
        <v>71</v>
      </c>
      <c r="E60" s="617"/>
      <c r="F60" s="634"/>
      <c r="J60" s="642">
        <v>10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74">
        <v>8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11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75">
        <v>9</v>
      </c>
      <c r="B62" s="17">
        <v>1</v>
      </c>
      <c r="C62" s="65"/>
      <c r="D62" s="502"/>
      <c r="E62" s="617"/>
      <c r="F62" s="634"/>
      <c r="J62" s="649">
        <v>12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76">
        <v>10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1</v>
      </c>
    </row>
    <row r="64" spans="1:15" ht="45.75" customHeight="1" thickBot="1" x14ac:dyDescent="0.3">
      <c r="A64" s="139">
        <v>11</v>
      </c>
      <c r="B64" s="1333" t="s">
        <v>14</v>
      </c>
      <c r="C64" s="1334"/>
      <c r="D64" s="1335"/>
      <c r="E64" s="657"/>
      <c r="F64" s="658">
        <f>SUM(F50:F63)</f>
        <v>19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2:D22"/>
    <mergeCell ref="J22:N22"/>
  </mergeCells>
  <pageMargins left="0.78740157480314965" right="0.19685039370078741" top="0.19685039370078741" bottom="0.15748031496062992" header="0" footer="0"/>
  <pageSetup paperSize="8" scale="3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Q68"/>
  <sheetViews>
    <sheetView topLeftCell="B28" zoomScale="70" zoomScaleNormal="70" zoomScalePageLayoutView="60" workbookViewId="0">
      <selection activeCell="F18" sqref="F18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58.1406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211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8.25" thickBot="1" x14ac:dyDescent="0.3">
      <c r="A5" s="54"/>
      <c r="B5" s="55" t="s">
        <v>21</v>
      </c>
      <c r="C5" s="705"/>
      <c r="D5" s="607" t="s">
        <v>1</v>
      </c>
      <c r="E5" s="607" t="s">
        <v>19</v>
      </c>
      <c r="F5" s="608" t="s">
        <v>20</v>
      </c>
      <c r="G5" s="706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602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663">
        <v>9</v>
      </c>
      <c r="G7" s="678" t="s">
        <v>196</v>
      </c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664">
        <v>7</v>
      </c>
      <c r="G8" s="679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3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664">
        <v>9</v>
      </c>
      <c r="G9" s="680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5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664">
        <v>10</v>
      </c>
      <c r="G10" s="680"/>
      <c r="H10" s="9"/>
      <c r="I10" s="9"/>
      <c r="J10" s="14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57" thickBot="1" x14ac:dyDescent="0.35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664">
        <v>5</v>
      </c>
      <c r="G11" s="680" t="s">
        <v>195</v>
      </c>
      <c r="J11" s="10">
        <v>4</v>
      </c>
      <c r="K11" s="19">
        <v>2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3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12">
        <v>5</v>
      </c>
      <c r="K12" s="17">
        <v>2</v>
      </c>
      <c r="L12" s="17" t="s">
        <v>25</v>
      </c>
      <c r="M12" s="226" t="s">
        <v>71</v>
      </c>
      <c r="N12" s="707" t="s">
        <v>216</v>
      </c>
      <c r="O12" s="708">
        <v>2</v>
      </c>
      <c r="P12" s="536" t="s">
        <v>217</v>
      </c>
    </row>
    <row r="13" spans="1:17" ht="46.5" customHeight="1" x14ac:dyDescent="0.3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664">
        <v>6</v>
      </c>
      <c r="G13" s="681" t="s">
        <v>189</v>
      </c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5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666">
        <v>14</v>
      </c>
      <c r="G14" s="680" t="s">
        <v>186</v>
      </c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31.5" customHeight="1" thickBot="1" x14ac:dyDescent="0.35">
      <c r="A15" s="512">
        <v>12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9</v>
      </c>
      <c r="G15" s="680" t="s">
        <v>201</v>
      </c>
      <c r="J15" s="25"/>
      <c r="K15" s="68"/>
      <c r="L15" s="71"/>
      <c r="M15" s="227"/>
      <c r="N15" s="73"/>
      <c r="O15" s="72"/>
      <c r="P15" s="123"/>
    </row>
    <row r="16" spans="1:17" ht="100.5" customHeight="1" thickBot="1" x14ac:dyDescent="0.35">
      <c r="A16" s="513">
        <v>13</v>
      </c>
      <c r="B16" s="627">
        <v>1</v>
      </c>
      <c r="C16" s="628" t="s">
        <v>27</v>
      </c>
      <c r="D16" s="624" t="s">
        <v>169</v>
      </c>
      <c r="E16" s="623" t="s">
        <v>170</v>
      </c>
      <c r="F16" s="668">
        <v>15</v>
      </c>
      <c r="G16" s="682" t="s">
        <v>214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665">
        <v>15</v>
      </c>
      <c r="G17" s="682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11</v>
      </c>
      <c r="G18" s="682" t="s">
        <v>212</v>
      </c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669">
        <v>12</v>
      </c>
      <c r="G19" s="682" t="s">
        <v>158</v>
      </c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5">
      <c r="A20" s="514"/>
      <c r="B20" s="229"/>
      <c r="C20" s="162" t="s">
        <v>26</v>
      </c>
      <c r="D20" s="165" t="s">
        <v>55</v>
      </c>
      <c r="E20" s="532" t="s">
        <v>56</v>
      </c>
      <c r="F20" s="292">
        <v>0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145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155</v>
      </c>
      <c r="G24" s="685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162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161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688"/>
      <c r="C27" s="162" t="s">
        <v>26</v>
      </c>
      <c r="D27" s="166" t="s">
        <v>54</v>
      </c>
      <c r="E27" s="167" t="s">
        <v>54</v>
      </c>
      <c r="F27" s="169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671">
        <v>6</v>
      </c>
      <c r="B28" s="689" t="s">
        <v>21</v>
      </c>
      <c r="C28" s="314"/>
      <c r="D28" s="315" t="s">
        <v>1</v>
      </c>
      <c r="E28" s="315" t="s">
        <v>19</v>
      </c>
      <c r="F28" s="31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>
        <v>7</v>
      </c>
      <c r="B29" s="599"/>
      <c r="C29" s="600"/>
      <c r="D29" s="600"/>
      <c r="E29" s="600"/>
      <c r="F29" s="601"/>
      <c r="G29" s="691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673">
        <v>8</v>
      </c>
      <c r="B30" s="692">
        <v>1</v>
      </c>
      <c r="C30" s="488" t="s">
        <v>27</v>
      </c>
      <c r="D30" s="468" t="s">
        <v>177</v>
      </c>
      <c r="E30" s="525" t="s">
        <v>179</v>
      </c>
      <c r="F30" s="489">
        <v>8</v>
      </c>
      <c r="G30" s="693" t="s">
        <v>213</v>
      </c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670"/>
      <c r="B31" s="694">
        <v>1</v>
      </c>
      <c r="C31" s="491" t="s">
        <v>27</v>
      </c>
      <c r="D31" s="251" t="s">
        <v>178</v>
      </c>
      <c r="E31" s="531" t="s">
        <v>170</v>
      </c>
      <c r="F31" s="492">
        <v>12</v>
      </c>
      <c r="G31" s="693" t="s">
        <v>208</v>
      </c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599" t="s">
        <v>4</v>
      </c>
      <c r="B32" s="695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1</v>
      </c>
      <c r="B33" s="697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2</v>
      </c>
      <c r="B34" s="698">
        <v>2</v>
      </c>
      <c r="C34" s="494" t="s">
        <v>27</v>
      </c>
      <c r="D34" s="252" t="s">
        <v>82</v>
      </c>
      <c r="E34" s="527" t="s">
        <v>83</v>
      </c>
      <c r="F34" s="500">
        <v>8</v>
      </c>
      <c r="G34" s="699" t="s">
        <v>215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3</v>
      </c>
      <c r="B35" s="233"/>
      <c r="C35" s="202" t="s">
        <v>26</v>
      </c>
      <c r="D35" s="272" t="s">
        <v>57</v>
      </c>
      <c r="E35" s="540" t="s">
        <v>58</v>
      </c>
      <c r="F35" s="274">
        <v>0</v>
      </c>
      <c r="G35" s="700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4</v>
      </c>
      <c r="B36" s="233">
        <v>2</v>
      </c>
      <c r="C36" s="202" t="s">
        <v>26</v>
      </c>
      <c r="D36" s="165" t="s">
        <v>89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>
        <v>5</v>
      </c>
      <c r="B37" s="701"/>
      <c r="C37" s="52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353" t="s">
        <v>15</v>
      </c>
      <c r="C38" s="1354"/>
      <c r="D38" s="1376"/>
      <c r="E38" s="7"/>
      <c r="F38" s="243">
        <f>SUM(F30:F37)</f>
        <v>65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55" t="s">
        <v>16</v>
      </c>
      <c r="C39" s="1356"/>
      <c r="D39" s="1378"/>
      <c r="E39" s="42"/>
      <c r="F39" s="201">
        <f>F38+F37</f>
        <v>65</v>
      </c>
      <c r="G39" s="704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598"/>
      <c r="L43" s="598"/>
      <c r="M43" s="598"/>
      <c r="N43" s="29"/>
      <c r="O43" s="30"/>
      <c r="P43" s="28"/>
    </row>
    <row r="44" spans="1:16" ht="0.75" customHeight="1" x14ac:dyDescent="0.25">
      <c r="A44" s="284"/>
      <c r="J44" s="28"/>
      <c r="K44" s="598"/>
      <c r="L44" s="598"/>
      <c r="M44" s="598"/>
      <c r="N44" s="29"/>
      <c r="O44" s="30"/>
      <c r="P44" s="28"/>
    </row>
    <row r="45" spans="1:16" ht="36" customHeight="1" x14ac:dyDescent="0.35">
      <c r="A45" s="284"/>
      <c r="B45" s="604"/>
      <c r="C45" s="604"/>
      <c r="D45" s="1386" t="s">
        <v>17</v>
      </c>
      <c r="E45" s="1387"/>
      <c r="F45" s="290">
        <f>F38+F23</f>
        <v>210</v>
      </c>
      <c r="G45" s="115"/>
      <c r="J45" s="28"/>
      <c r="K45" s="598"/>
      <c r="L45" s="598"/>
      <c r="M45" s="598"/>
      <c r="N45" s="29"/>
      <c r="O45" s="30"/>
      <c r="P45" s="28"/>
    </row>
    <row r="46" spans="1:16" ht="36" customHeight="1" x14ac:dyDescent="0.35">
      <c r="A46" s="284"/>
      <c r="B46" s="606"/>
      <c r="C46" s="606"/>
      <c r="D46" s="1388" t="s">
        <v>119</v>
      </c>
      <c r="E46" s="1389"/>
      <c r="F46" s="291">
        <f>F45+F22</f>
        <v>220</v>
      </c>
      <c r="G46" s="116"/>
      <c r="J46" s="28"/>
      <c r="K46" s="598"/>
      <c r="L46" s="598"/>
      <c r="M46" s="598"/>
      <c r="N46" s="29"/>
      <c r="O46" s="30"/>
      <c r="P46" s="28"/>
    </row>
    <row r="47" spans="1:16" ht="25.5" customHeight="1" thickBot="1" x14ac:dyDescent="0.3">
      <c r="A47" s="284"/>
      <c r="J47" s="28"/>
      <c r="K47" s="598"/>
      <c r="L47" s="598"/>
      <c r="M47" s="598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603" t="s">
        <v>17</v>
      </c>
      <c r="B49" s="654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605" t="s">
        <v>18</v>
      </c>
      <c r="B50" s="13">
        <v>1</v>
      </c>
      <c r="C50" s="17" t="s">
        <v>26</v>
      </c>
      <c r="D50" s="502" t="s">
        <v>171</v>
      </c>
      <c r="E50" s="611"/>
      <c r="F50" s="634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5">
      <c r="A52" s="199" t="s">
        <v>62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2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19.5" thickBot="1" x14ac:dyDescent="0.3">
      <c r="A53" s="54"/>
      <c r="B53" s="13">
        <v>3</v>
      </c>
      <c r="C53" s="65" t="s">
        <v>27</v>
      </c>
      <c r="D53" s="502" t="s">
        <v>48</v>
      </c>
      <c r="E53" s="660" t="s">
        <v>221</v>
      </c>
      <c r="F53" s="634">
        <v>1</v>
      </c>
      <c r="J53" s="635">
        <v>3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143">
        <v>1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4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">
        <v>2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5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196">
        <v>3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6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197">
        <v>4</v>
      </c>
      <c r="B57" s="13">
        <v>4</v>
      </c>
      <c r="C57" s="13"/>
      <c r="D57" s="502" t="s">
        <v>7</v>
      </c>
      <c r="E57" s="617" t="s">
        <v>222</v>
      </c>
      <c r="F57" s="634">
        <v>1</v>
      </c>
      <c r="J57" s="633">
        <v>7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198">
        <v>5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8</v>
      </c>
      <c r="K58" s="645">
        <v>4</v>
      </c>
      <c r="L58" s="644" t="s">
        <v>25</v>
      </c>
      <c r="M58" s="504" t="s">
        <v>7</v>
      </c>
      <c r="N58" s="614" t="s">
        <v>94</v>
      </c>
      <c r="O58" s="615">
        <v>1</v>
      </c>
    </row>
    <row r="59" spans="1:15" ht="45.75" customHeight="1" thickBot="1" x14ac:dyDescent="0.3">
      <c r="A59" s="135">
        <v>6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9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13">
        <v>7</v>
      </c>
      <c r="B60" s="17">
        <v>2</v>
      </c>
      <c r="C60" s="65" t="s">
        <v>27</v>
      </c>
      <c r="D60" s="502" t="s">
        <v>71</v>
      </c>
      <c r="E60" s="617"/>
      <c r="F60" s="634"/>
      <c r="J60" s="642">
        <v>10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74">
        <v>8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11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75">
        <v>9</v>
      </c>
      <c r="B62" s="17">
        <v>1</v>
      </c>
      <c r="C62" s="65"/>
      <c r="D62" s="502"/>
      <c r="E62" s="617"/>
      <c r="F62" s="634"/>
      <c r="J62" s="649">
        <v>12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76">
        <v>10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1</v>
      </c>
    </row>
    <row r="64" spans="1:15" ht="45.75" customHeight="1" thickBot="1" x14ac:dyDescent="0.3">
      <c r="A64" s="139">
        <v>11</v>
      </c>
      <c r="B64" s="1333" t="s">
        <v>14</v>
      </c>
      <c r="C64" s="1334"/>
      <c r="D64" s="1335"/>
      <c r="E64" s="657"/>
      <c r="F64" s="658">
        <f>SUM(F50:F63)</f>
        <v>19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8" scale="3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Q68"/>
  <sheetViews>
    <sheetView topLeftCell="B26" zoomScale="70" zoomScaleNormal="70" zoomScalePageLayoutView="60" workbookViewId="0">
      <selection activeCell="G19" sqref="G19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58.1406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209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8.25" thickBot="1" x14ac:dyDescent="0.3">
      <c r="A5" s="54"/>
      <c r="B5" s="55" t="s">
        <v>21</v>
      </c>
      <c r="C5" s="705"/>
      <c r="D5" s="607" t="s">
        <v>1</v>
      </c>
      <c r="E5" s="607" t="s">
        <v>19</v>
      </c>
      <c r="F5" s="608" t="s">
        <v>20</v>
      </c>
      <c r="G5" s="706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588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663">
        <v>9</v>
      </c>
      <c r="G7" s="678" t="s">
        <v>196</v>
      </c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664">
        <v>7</v>
      </c>
      <c r="G8" s="679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3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664">
        <v>9</v>
      </c>
      <c r="G9" s="680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5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664">
        <v>10</v>
      </c>
      <c r="G10" s="680"/>
      <c r="H10" s="9"/>
      <c r="I10" s="9"/>
      <c r="J10" s="14">
        <v>3</v>
      </c>
      <c r="K10" s="68">
        <v>2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57" thickBot="1" x14ac:dyDescent="0.35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664">
        <v>5</v>
      </c>
      <c r="G11" s="680" t="s">
        <v>195</v>
      </c>
      <c r="J11" s="10">
        <v>4</v>
      </c>
      <c r="K11" s="19">
        <v>1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3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3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664">
        <v>6</v>
      </c>
      <c r="G13" s="681" t="s">
        <v>189</v>
      </c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5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666">
        <v>14</v>
      </c>
      <c r="G14" s="680" t="s">
        <v>186</v>
      </c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31.5" customHeight="1" thickBot="1" x14ac:dyDescent="0.35">
      <c r="A15" s="512">
        <v>12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9</v>
      </c>
      <c r="G15" s="680" t="s">
        <v>201</v>
      </c>
      <c r="J15" s="25"/>
      <c r="K15" s="68"/>
      <c r="L15" s="71"/>
      <c r="M15" s="227"/>
      <c r="N15" s="73"/>
      <c r="O15" s="72"/>
      <c r="P15" s="123"/>
    </row>
    <row r="16" spans="1:17" ht="100.5" customHeight="1" thickBot="1" x14ac:dyDescent="0.35">
      <c r="A16" s="513">
        <v>13</v>
      </c>
      <c r="B16" s="627">
        <v>1</v>
      </c>
      <c r="C16" s="628" t="s">
        <v>27</v>
      </c>
      <c r="D16" s="624" t="s">
        <v>169</v>
      </c>
      <c r="E16" s="623" t="s">
        <v>170</v>
      </c>
      <c r="F16" s="668">
        <v>14</v>
      </c>
      <c r="G16" s="682" t="s">
        <v>200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665">
        <v>15</v>
      </c>
      <c r="G17" s="682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13</v>
      </c>
      <c r="G18" s="682" t="s">
        <v>165</v>
      </c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669">
        <v>12</v>
      </c>
      <c r="G19" s="682" t="s">
        <v>158</v>
      </c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5">
      <c r="A20" s="514"/>
      <c r="B20" s="229"/>
      <c r="C20" s="162" t="s">
        <v>26</v>
      </c>
      <c r="D20" s="165" t="s">
        <v>55</v>
      </c>
      <c r="E20" s="532" t="s">
        <v>56</v>
      </c>
      <c r="F20" s="292">
        <v>0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8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8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146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154</v>
      </c>
      <c r="G24" s="685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162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161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688"/>
      <c r="C27" s="162" t="s">
        <v>26</v>
      </c>
      <c r="D27" s="166" t="s">
        <v>54</v>
      </c>
      <c r="E27" s="167" t="s">
        <v>54</v>
      </c>
      <c r="F27" s="169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671">
        <v>6</v>
      </c>
      <c r="B28" s="689" t="s">
        <v>21</v>
      </c>
      <c r="C28" s="314"/>
      <c r="D28" s="315" t="s">
        <v>1</v>
      </c>
      <c r="E28" s="315" t="s">
        <v>19</v>
      </c>
      <c r="F28" s="31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>
        <v>7</v>
      </c>
      <c r="B29" s="595"/>
      <c r="C29" s="596"/>
      <c r="D29" s="596"/>
      <c r="E29" s="596"/>
      <c r="F29" s="597"/>
      <c r="G29" s="691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673">
        <v>8</v>
      </c>
      <c r="B30" s="692">
        <v>1</v>
      </c>
      <c r="C30" s="488" t="s">
        <v>27</v>
      </c>
      <c r="D30" s="468" t="s">
        <v>177</v>
      </c>
      <c r="E30" s="525" t="s">
        <v>179</v>
      </c>
      <c r="F30" s="489">
        <v>9</v>
      </c>
      <c r="G30" s="693" t="s">
        <v>207</v>
      </c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670"/>
      <c r="B31" s="694">
        <v>1</v>
      </c>
      <c r="C31" s="491" t="s">
        <v>27</v>
      </c>
      <c r="D31" s="251" t="s">
        <v>178</v>
      </c>
      <c r="E31" s="531" t="s">
        <v>170</v>
      </c>
      <c r="F31" s="492">
        <v>12</v>
      </c>
      <c r="G31" s="693" t="s">
        <v>208</v>
      </c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589" t="s">
        <v>4</v>
      </c>
      <c r="B32" s="695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1</v>
      </c>
      <c r="B33" s="697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2</v>
      </c>
      <c r="B34" s="698">
        <v>2</v>
      </c>
      <c r="C34" s="494" t="s">
        <v>27</v>
      </c>
      <c r="D34" s="252" t="s">
        <v>82</v>
      </c>
      <c r="E34" s="527" t="s">
        <v>83</v>
      </c>
      <c r="F34" s="500">
        <v>9</v>
      </c>
      <c r="G34" s="699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3</v>
      </c>
      <c r="B35" s="233"/>
      <c r="C35" s="202" t="s">
        <v>26</v>
      </c>
      <c r="D35" s="272" t="s">
        <v>57</v>
      </c>
      <c r="E35" s="540" t="s">
        <v>58</v>
      </c>
      <c r="F35" s="274">
        <v>0</v>
      </c>
      <c r="G35" s="700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4</v>
      </c>
      <c r="B36" s="233">
        <v>2</v>
      </c>
      <c r="C36" s="202" t="s">
        <v>26</v>
      </c>
      <c r="D36" s="165" t="s">
        <v>89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>
        <v>5</v>
      </c>
      <c r="B37" s="701"/>
      <c r="C37" s="52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353" t="s">
        <v>15</v>
      </c>
      <c r="C38" s="1354"/>
      <c r="D38" s="1376"/>
      <c r="E38" s="7"/>
      <c r="F38" s="243">
        <f>SUM(F30:F37)</f>
        <v>67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55" t="s">
        <v>16</v>
      </c>
      <c r="C39" s="1356"/>
      <c r="D39" s="1378"/>
      <c r="E39" s="42"/>
      <c r="F39" s="201">
        <f>F38+F37</f>
        <v>67</v>
      </c>
      <c r="G39" s="704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590"/>
      <c r="L43" s="590"/>
      <c r="M43" s="590"/>
      <c r="N43" s="29"/>
      <c r="O43" s="30"/>
      <c r="P43" s="28"/>
    </row>
    <row r="44" spans="1:16" ht="0.75" customHeight="1" x14ac:dyDescent="0.25">
      <c r="A44" s="284"/>
      <c r="J44" s="28"/>
      <c r="K44" s="590"/>
      <c r="L44" s="590"/>
      <c r="M44" s="590"/>
      <c r="N44" s="29"/>
      <c r="O44" s="30"/>
      <c r="P44" s="28"/>
    </row>
    <row r="45" spans="1:16" ht="36" customHeight="1" x14ac:dyDescent="0.35">
      <c r="A45" s="284"/>
      <c r="B45" s="592"/>
      <c r="C45" s="592"/>
      <c r="D45" s="1386" t="s">
        <v>17</v>
      </c>
      <c r="E45" s="1387"/>
      <c r="F45" s="290">
        <f>F38+F23</f>
        <v>213</v>
      </c>
      <c r="G45" s="115"/>
      <c r="J45" s="28"/>
      <c r="K45" s="590"/>
      <c r="L45" s="590"/>
      <c r="M45" s="590"/>
      <c r="N45" s="29"/>
      <c r="O45" s="30"/>
      <c r="P45" s="28"/>
    </row>
    <row r="46" spans="1:16" ht="36" customHeight="1" x14ac:dyDescent="0.35">
      <c r="A46" s="284"/>
      <c r="B46" s="594"/>
      <c r="C46" s="594"/>
      <c r="D46" s="1388" t="s">
        <v>119</v>
      </c>
      <c r="E46" s="1389"/>
      <c r="F46" s="291">
        <f>F45+F22</f>
        <v>221</v>
      </c>
      <c r="G46" s="116"/>
      <c r="J46" s="28"/>
      <c r="K46" s="590"/>
      <c r="L46" s="590"/>
      <c r="M46" s="590"/>
      <c r="N46" s="29"/>
      <c r="O46" s="30"/>
      <c r="P46" s="28"/>
    </row>
    <row r="47" spans="1:16" ht="25.5" customHeight="1" thickBot="1" x14ac:dyDescent="0.3">
      <c r="A47" s="284"/>
      <c r="J47" s="28"/>
      <c r="K47" s="590"/>
      <c r="L47" s="590"/>
      <c r="M47" s="590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591" t="s">
        <v>17</v>
      </c>
      <c r="B49" s="654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593" t="s">
        <v>18</v>
      </c>
      <c r="B50" s="13">
        <v>1</v>
      </c>
      <c r="C50" s="17" t="s">
        <v>26</v>
      </c>
      <c r="D50" s="502" t="s">
        <v>171</v>
      </c>
      <c r="E50" s="611"/>
      <c r="F50" s="634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5">
      <c r="A52" s="199" t="s">
        <v>62</v>
      </c>
      <c r="B52" s="13">
        <v>3</v>
      </c>
      <c r="C52" s="659" t="s">
        <v>25</v>
      </c>
      <c r="D52" s="502" t="s">
        <v>47</v>
      </c>
      <c r="E52" s="617" t="s">
        <v>204</v>
      </c>
      <c r="F52" s="634">
        <v>4</v>
      </c>
      <c r="J52" s="632">
        <v>2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19.5" thickBot="1" x14ac:dyDescent="0.3">
      <c r="A53" s="54"/>
      <c r="B53" s="13">
        <v>3</v>
      </c>
      <c r="C53" s="65" t="s">
        <v>27</v>
      </c>
      <c r="D53" s="502" t="s">
        <v>48</v>
      </c>
      <c r="E53" s="660"/>
      <c r="F53" s="634"/>
      <c r="J53" s="635">
        <v>3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143">
        <v>1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4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">
        <v>2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5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196">
        <v>3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6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197">
        <v>4</v>
      </c>
      <c r="B57" s="13">
        <v>4</v>
      </c>
      <c r="C57" s="13"/>
      <c r="D57" s="502" t="s">
        <v>7</v>
      </c>
      <c r="E57" s="617"/>
      <c r="F57" s="634"/>
      <c r="J57" s="633">
        <v>7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198">
        <v>5</v>
      </c>
      <c r="B58" s="13">
        <v>1</v>
      </c>
      <c r="C58" s="659" t="s">
        <v>25</v>
      </c>
      <c r="D58" s="502" t="s">
        <v>167</v>
      </c>
      <c r="E58" s="661" t="s">
        <v>210</v>
      </c>
      <c r="F58" s="634">
        <v>2</v>
      </c>
      <c r="J58" s="644">
        <v>8</v>
      </c>
      <c r="K58" s="645">
        <v>4</v>
      </c>
      <c r="L58" s="644" t="s">
        <v>25</v>
      </c>
      <c r="M58" s="504" t="s">
        <v>7</v>
      </c>
      <c r="N58" s="614" t="s">
        <v>94</v>
      </c>
      <c r="O58" s="615">
        <v>1</v>
      </c>
    </row>
    <row r="59" spans="1:15" ht="45.75" customHeight="1" thickBot="1" x14ac:dyDescent="0.3">
      <c r="A59" s="135">
        <v>6</v>
      </c>
      <c r="B59" s="17">
        <v>1</v>
      </c>
      <c r="C59" s="659" t="s">
        <v>25</v>
      </c>
      <c r="D59" s="502" t="s">
        <v>169</v>
      </c>
      <c r="E59" s="617" t="s">
        <v>205</v>
      </c>
      <c r="F59" s="634">
        <v>4</v>
      </c>
      <c r="J59" s="646">
        <v>9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13">
        <v>7</v>
      </c>
      <c r="B60" s="17">
        <v>2</v>
      </c>
      <c r="C60" s="65" t="s">
        <v>27</v>
      </c>
      <c r="D60" s="502" t="s">
        <v>71</v>
      </c>
      <c r="E60" s="617"/>
      <c r="F60" s="634"/>
      <c r="J60" s="642">
        <v>10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74">
        <v>8</v>
      </c>
      <c r="B61" s="17">
        <v>1</v>
      </c>
      <c r="C61" s="65"/>
      <c r="D61" s="662" t="s">
        <v>184</v>
      </c>
      <c r="E61" s="617" t="s">
        <v>193</v>
      </c>
      <c r="F61" s="634">
        <v>1</v>
      </c>
      <c r="J61" s="647">
        <v>11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75">
        <v>9</v>
      </c>
      <c r="B62" s="17">
        <v>1</v>
      </c>
      <c r="C62" s="65"/>
      <c r="D62" s="502"/>
      <c r="E62" s="617"/>
      <c r="F62" s="634"/>
      <c r="J62" s="649">
        <v>12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76">
        <v>10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1</v>
      </c>
    </row>
    <row r="64" spans="1:15" ht="45.75" customHeight="1" thickBot="1" x14ac:dyDescent="0.3">
      <c r="A64" s="139">
        <v>11</v>
      </c>
      <c r="B64" s="1333" t="s">
        <v>14</v>
      </c>
      <c r="C64" s="1334"/>
      <c r="D64" s="1335"/>
      <c r="E64" s="657"/>
      <c r="F64" s="658">
        <f>SUM(F50:F63)</f>
        <v>11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8" scale="4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Q74"/>
  <sheetViews>
    <sheetView topLeftCell="B23" zoomScale="70" zoomScaleNormal="70" zoomScalePageLayoutView="60" workbookViewId="0">
      <selection activeCell="F34" sqref="F34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199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578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480">
        <v>9</v>
      </c>
      <c r="G7" s="270" t="s">
        <v>196</v>
      </c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471">
        <v>7</v>
      </c>
      <c r="G8" s="118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25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471">
        <v>9</v>
      </c>
      <c r="G9" s="131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471">
        <v>10</v>
      </c>
      <c r="G10" s="131"/>
      <c r="H10" s="9"/>
      <c r="I10" s="9"/>
      <c r="J10" s="14">
        <v>3</v>
      </c>
      <c r="K10" s="68">
        <v>2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90.75" thickBot="1" x14ac:dyDescent="0.3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471">
        <v>5</v>
      </c>
      <c r="G11" s="131" t="s">
        <v>195</v>
      </c>
      <c r="J11" s="10">
        <v>4</v>
      </c>
      <c r="K11" s="19">
        <v>1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25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475">
        <v>7</v>
      </c>
      <c r="G12" s="131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25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471">
        <v>6</v>
      </c>
      <c r="G13" s="519" t="s">
        <v>189</v>
      </c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479">
        <v>14</v>
      </c>
      <c r="G14" s="131" t="s">
        <v>186</v>
      </c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30" x14ac:dyDescent="0.25">
      <c r="A15" s="512">
        <v>12</v>
      </c>
      <c r="B15" s="520">
        <v>1</v>
      </c>
      <c r="C15" s="267" t="s">
        <v>25</v>
      </c>
      <c r="D15" s="468" t="s">
        <v>167</v>
      </c>
      <c r="E15" s="525" t="s">
        <v>168</v>
      </c>
      <c r="F15" s="480">
        <v>9</v>
      </c>
      <c r="G15" s="131" t="s">
        <v>201</v>
      </c>
      <c r="J15" s="25"/>
      <c r="K15" s="68"/>
      <c r="L15" s="71"/>
      <c r="M15" s="227"/>
      <c r="N15" s="73"/>
      <c r="O15" s="72"/>
      <c r="P15" s="123"/>
    </row>
    <row r="16" spans="1:17" ht="282" thickBot="1" x14ac:dyDescent="0.35">
      <c r="A16" s="513">
        <v>13</v>
      </c>
      <c r="B16" s="523">
        <v>1</v>
      </c>
      <c r="C16" s="481" t="s">
        <v>27</v>
      </c>
      <c r="D16" s="477" t="s">
        <v>169</v>
      </c>
      <c r="E16" s="529" t="s">
        <v>170</v>
      </c>
      <c r="F16" s="479">
        <v>14</v>
      </c>
      <c r="G16" s="223" t="s">
        <v>200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475">
        <v>15</v>
      </c>
      <c r="G17" s="223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484">
        <v>13</v>
      </c>
      <c r="G18" s="539" t="s">
        <v>165</v>
      </c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484">
        <v>12</v>
      </c>
      <c r="G19" s="539" t="s">
        <v>158</v>
      </c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">
      <c r="A20" s="514"/>
      <c r="B20" s="229"/>
      <c r="C20" s="162" t="s">
        <v>26</v>
      </c>
      <c r="D20" s="165" t="s">
        <v>55</v>
      </c>
      <c r="E20" s="532" t="s">
        <v>56</v>
      </c>
      <c r="F20" s="164">
        <v>0</v>
      </c>
      <c r="G20" s="276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164">
        <v>16</v>
      </c>
      <c r="G21" s="131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8</v>
      </c>
      <c r="G22" s="110"/>
      <c r="J22" s="1370" t="s">
        <v>23</v>
      </c>
      <c r="K22" s="1371"/>
      <c r="L22" s="1371"/>
      <c r="M22" s="1371"/>
      <c r="N22" s="1398"/>
      <c r="O22" s="225">
        <f>SUM(O7:O18)</f>
        <v>8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F21+F19+F18+F17+F16+F15+F14+F13+F12+F11+F10+F9+F8+F7</f>
        <v>146</v>
      </c>
      <c r="G23" s="111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154</v>
      </c>
      <c r="G24" s="112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277"/>
      <c r="B25" s="278"/>
      <c r="C25" s="279"/>
      <c r="D25" s="280"/>
      <c r="E25" s="282" t="s">
        <v>162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277"/>
      <c r="B26" s="278"/>
      <c r="C26" s="279"/>
      <c r="D26" s="280"/>
      <c r="E26" s="283" t="s">
        <v>161</v>
      </c>
      <c r="F26" s="281"/>
      <c r="G26" s="112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277"/>
      <c r="B27" s="317"/>
      <c r="C27" s="162" t="s">
        <v>26</v>
      </c>
      <c r="D27" s="166" t="s">
        <v>54</v>
      </c>
      <c r="E27" s="167" t="s">
        <v>54</v>
      </c>
      <c r="F27" s="169">
        <v>15</v>
      </c>
      <c r="G27" s="112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168">
        <v>6</v>
      </c>
      <c r="B28" s="314" t="s">
        <v>21</v>
      </c>
      <c r="C28" s="314"/>
      <c r="D28" s="315" t="s">
        <v>1</v>
      </c>
      <c r="E28" s="315" t="s">
        <v>19</v>
      </c>
      <c r="F28" s="316" t="s">
        <v>20</v>
      </c>
      <c r="G28" s="109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244">
        <v>7</v>
      </c>
      <c r="B29" s="580"/>
      <c r="C29" s="580"/>
      <c r="D29" s="580"/>
      <c r="E29" s="580"/>
      <c r="F29" s="581"/>
      <c r="G29" s="113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161">
        <v>8</v>
      </c>
      <c r="B30" s="487">
        <v>1</v>
      </c>
      <c r="C30" s="488" t="s">
        <v>27</v>
      </c>
      <c r="D30" s="468" t="s">
        <v>177</v>
      </c>
      <c r="E30" s="525" t="s">
        <v>179</v>
      </c>
      <c r="F30" s="489">
        <v>8</v>
      </c>
      <c r="G30" s="117" t="s">
        <v>202</v>
      </c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277"/>
      <c r="B31" s="490">
        <v>1</v>
      </c>
      <c r="C31" s="491" t="s">
        <v>27</v>
      </c>
      <c r="D31" s="251" t="s">
        <v>178</v>
      </c>
      <c r="E31" s="531" t="s">
        <v>170</v>
      </c>
      <c r="F31" s="492">
        <v>10</v>
      </c>
      <c r="G31" s="117"/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579" t="s">
        <v>4</v>
      </c>
      <c r="B32" s="493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496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499">
        <v>2</v>
      </c>
      <c r="C34" s="494" t="s">
        <v>27</v>
      </c>
      <c r="D34" s="252" t="s">
        <v>82</v>
      </c>
      <c r="E34" s="527" t="s">
        <v>83</v>
      </c>
      <c r="F34" s="500">
        <v>9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/>
      <c r="C35" s="202" t="s">
        <v>26</v>
      </c>
      <c r="D35" s="272" t="s">
        <v>57</v>
      </c>
      <c r="E35" s="540" t="s">
        <v>58</v>
      </c>
      <c r="F35" s="274">
        <v>0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2</v>
      </c>
      <c r="C36" s="202" t="s">
        <v>26</v>
      </c>
      <c r="D36" s="165" t="s">
        <v>89</v>
      </c>
      <c r="E36" s="532" t="s">
        <v>87</v>
      </c>
      <c r="F36" s="274">
        <v>10</v>
      </c>
      <c r="G36" s="125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69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SUM(F30:F37)</f>
        <v>64</v>
      </c>
      <c r="G38" s="111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64</v>
      </c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582"/>
      <c r="L43" s="582"/>
      <c r="M43" s="582"/>
      <c r="N43" s="29"/>
      <c r="O43" s="30"/>
      <c r="P43" s="28"/>
    </row>
    <row r="44" spans="1:16" ht="36" customHeight="1" x14ac:dyDescent="0.25">
      <c r="A44" s="284"/>
      <c r="J44" s="28"/>
      <c r="K44" s="582"/>
      <c r="L44" s="582"/>
      <c r="M44" s="582"/>
      <c r="N44" s="29"/>
      <c r="O44" s="30"/>
      <c r="P44" s="28"/>
    </row>
    <row r="45" spans="1:16" ht="36" customHeight="1" x14ac:dyDescent="0.35">
      <c r="A45" s="284"/>
      <c r="B45" s="584"/>
      <c r="C45" s="584"/>
      <c r="D45" s="1386" t="s">
        <v>17</v>
      </c>
      <c r="E45" s="1387"/>
      <c r="F45" s="290">
        <f>F23+F27+F38</f>
        <v>225</v>
      </c>
      <c r="G45" s="115"/>
      <c r="J45" s="28"/>
      <c r="K45" s="582"/>
      <c r="L45" s="582"/>
      <c r="M45" s="582"/>
      <c r="N45" s="29"/>
      <c r="O45" s="30"/>
      <c r="P45" s="28"/>
    </row>
    <row r="46" spans="1:16" ht="36" customHeight="1" x14ac:dyDescent="0.35">
      <c r="A46" s="284"/>
      <c r="B46" s="586"/>
      <c r="C46" s="586"/>
      <c r="D46" s="1388" t="s">
        <v>119</v>
      </c>
      <c r="E46" s="1389"/>
      <c r="F46" s="291">
        <f>F45+F22</f>
        <v>233</v>
      </c>
      <c r="G46" s="116"/>
      <c r="J46" s="28"/>
      <c r="K46" s="582"/>
      <c r="L46" s="582"/>
      <c r="M46" s="582"/>
      <c r="N46" s="29"/>
      <c r="O46" s="30"/>
      <c r="P46" s="28"/>
    </row>
    <row r="47" spans="1:16" ht="36" customHeight="1" x14ac:dyDescent="0.25">
      <c r="A47" s="284"/>
      <c r="J47" s="28"/>
      <c r="K47" s="582"/>
      <c r="L47" s="582"/>
      <c r="M47" s="582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583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585" t="s">
        <v>18</v>
      </c>
      <c r="B50" s="11">
        <v>1</v>
      </c>
      <c r="C50" s="16" t="s">
        <v>26</v>
      </c>
      <c r="D50" s="150" t="s">
        <v>171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1</v>
      </c>
      <c r="C51" s="17" t="s">
        <v>26</v>
      </c>
      <c r="D51" s="151" t="s">
        <v>173</v>
      </c>
      <c r="E51" s="132"/>
      <c r="F51" s="146"/>
      <c r="J51" s="143">
        <v>1</v>
      </c>
      <c r="K51" s="11">
        <v>1</v>
      </c>
      <c r="L51" s="16" t="s">
        <v>26</v>
      </c>
      <c r="M51" s="501" t="s">
        <v>171</v>
      </c>
      <c r="N51" s="137"/>
      <c r="O51" s="106"/>
    </row>
    <row r="52" spans="1:15" ht="32.25" thickBot="1" x14ac:dyDescent="0.35">
      <c r="A52" s="199" t="s">
        <v>62</v>
      </c>
      <c r="B52" s="13">
        <v>3</v>
      </c>
      <c r="C52" s="134" t="s">
        <v>25</v>
      </c>
      <c r="D52" s="152" t="s">
        <v>47</v>
      </c>
      <c r="E52" s="87" t="s">
        <v>204</v>
      </c>
      <c r="F52" s="146">
        <v>4</v>
      </c>
      <c r="J52" s="12">
        <v>2</v>
      </c>
      <c r="K52" s="13">
        <v>1</v>
      </c>
      <c r="L52" s="17" t="s">
        <v>26</v>
      </c>
      <c r="M52" s="502" t="s">
        <v>173</v>
      </c>
      <c r="N52" s="132"/>
      <c r="O52" s="107"/>
    </row>
    <row r="53" spans="1:15" ht="28.5" thickBot="1" x14ac:dyDescent="0.3">
      <c r="A53" s="54"/>
      <c r="B53" s="13">
        <v>3</v>
      </c>
      <c r="C53" s="66" t="s">
        <v>27</v>
      </c>
      <c r="D53" s="152" t="s">
        <v>48</v>
      </c>
      <c r="E53" s="275"/>
      <c r="F53" s="146"/>
      <c r="J53" s="196">
        <v>3</v>
      </c>
      <c r="K53" s="13">
        <v>3</v>
      </c>
      <c r="L53" s="134" t="s">
        <v>25</v>
      </c>
      <c r="M53" s="503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1</v>
      </c>
      <c r="C54" s="139" t="s">
        <v>27</v>
      </c>
      <c r="D54" s="153" t="s">
        <v>175</v>
      </c>
      <c r="E54" s="86"/>
      <c r="F54" s="149"/>
      <c r="J54" s="197">
        <v>4</v>
      </c>
      <c r="K54" s="13">
        <v>3</v>
      </c>
      <c r="L54" s="66" t="s">
        <v>27</v>
      </c>
      <c r="M54" s="503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2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1</v>
      </c>
      <c r="L55" s="139" t="s">
        <v>27</v>
      </c>
      <c r="M55" s="504" t="s">
        <v>175</v>
      </c>
      <c r="N55" s="86"/>
      <c r="O55" s="108"/>
    </row>
    <row r="56" spans="1:15" ht="45.75" customHeight="1" x14ac:dyDescent="0.25">
      <c r="A56" s="196">
        <v>3</v>
      </c>
      <c r="B56" s="13">
        <v>2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2</v>
      </c>
      <c r="L56" s="135" t="s">
        <v>26</v>
      </c>
      <c r="M56" s="503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4</v>
      </c>
      <c r="C57" s="74"/>
      <c r="D57" s="153" t="s">
        <v>7</v>
      </c>
      <c r="E57" s="86"/>
      <c r="F57" s="250"/>
      <c r="J57" s="13">
        <v>7</v>
      </c>
      <c r="K57" s="13">
        <v>2</v>
      </c>
      <c r="L57" s="13" t="s">
        <v>26</v>
      </c>
      <c r="M57" s="502" t="s">
        <v>73</v>
      </c>
      <c r="N57" s="85"/>
      <c r="O57" s="107"/>
    </row>
    <row r="58" spans="1:15" ht="45.75" customHeight="1" thickBot="1" x14ac:dyDescent="0.35">
      <c r="A58" s="198">
        <v>5</v>
      </c>
      <c r="B58" s="15">
        <v>1</v>
      </c>
      <c r="C58" s="75" t="s">
        <v>25</v>
      </c>
      <c r="D58" s="150" t="s">
        <v>167</v>
      </c>
      <c r="E58" s="587" t="s">
        <v>203</v>
      </c>
      <c r="F58" s="149">
        <v>2</v>
      </c>
      <c r="J58" s="75">
        <v>8</v>
      </c>
      <c r="K58" s="74">
        <v>4</v>
      </c>
      <c r="L58" s="75" t="s">
        <v>25</v>
      </c>
      <c r="M58" s="504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1</v>
      </c>
      <c r="C59" s="76" t="s">
        <v>25</v>
      </c>
      <c r="D59" s="153" t="s">
        <v>169</v>
      </c>
      <c r="E59" s="84" t="s">
        <v>205</v>
      </c>
      <c r="F59" s="145">
        <v>4</v>
      </c>
      <c r="J59" s="76">
        <v>9</v>
      </c>
      <c r="K59" s="15">
        <v>1</v>
      </c>
      <c r="L59" s="76" t="s">
        <v>25</v>
      </c>
      <c r="M59" s="501" t="s">
        <v>167</v>
      </c>
      <c r="N59" s="84"/>
      <c r="O59" s="106"/>
    </row>
    <row r="60" spans="1:15" ht="45.75" customHeight="1" thickBot="1" x14ac:dyDescent="0.3">
      <c r="A60" s="13">
        <v>7</v>
      </c>
      <c r="B60" s="18">
        <v>2</v>
      </c>
      <c r="C60" s="139" t="s">
        <v>27</v>
      </c>
      <c r="D60" s="154" t="s">
        <v>71</v>
      </c>
      <c r="E60" s="95"/>
      <c r="F60" s="149"/>
      <c r="J60" s="139">
        <v>10</v>
      </c>
      <c r="K60" s="16">
        <v>1</v>
      </c>
      <c r="L60" s="139" t="s">
        <v>27</v>
      </c>
      <c r="M60" s="504" t="s">
        <v>181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184</v>
      </c>
      <c r="E61" s="95" t="s">
        <v>193</v>
      </c>
      <c r="F61" s="147">
        <v>1</v>
      </c>
      <c r="J61" s="230">
        <v>11</v>
      </c>
      <c r="K61" s="18">
        <v>2</v>
      </c>
      <c r="L61" s="142" t="s">
        <v>25</v>
      </c>
      <c r="M61" s="505" t="s">
        <v>71</v>
      </c>
      <c r="N61" s="95"/>
      <c r="O61" s="140"/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2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1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11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11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2:D22"/>
    <mergeCell ref="J22:N22"/>
  </mergeCells>
  <pageMargins left="0.78740157480314965" right="0.19685039370078741" top="0.19685039370078741" bottom="0.15748031496062992" header="0" footer="0"/>
  <pageSetup paperSize="8" scale="2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Q74"/>
  <sheetViews>
    <sheetView topLeftCell="B28" zoomScale="70" zoomScaleNormal="70" zoomScalePageLayoutView="60" workbookViewId="0">
      <selection activeCell="F34" sqref="F34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194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569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480">
        <v>9</v>
      </c>
      <c r="G7" s="270" t="s">
        <v>196</v>
      </c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471">
        <v>7</v>
      </c>
      <c r="G8" s="118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25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471">
        <v>9</v>
      </c>
      <c r="G9" s="131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471">
        <v>10</v>
      </c>
      <c r="G10" s="131"/>
      <c r="H10" s="9"/>
      <c r="I10" s="9"/>
      <c r="J10" s="14">
        <v>3</v>
      </c>
      <c r="K10" s="68">
        <v>2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90.75" thickBot="1" x14ac:dyDescent="0.3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471">
        <v>5</v>
      </c>
      <c r="G11" s="131" t="s">
        <v>195</v>
      </c>
      <c r="J11" s="10">
        <v>4</v>
      </c>
      <c r="K11" s="19">
        <v>1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25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475">
        <v>7</v>
      </c>
      <c r="G12" s="131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25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471">
        <v>6</v>
      </c>
      <c r="G13" s="519" t="s">
        <v>189</v>
      </c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479">
        <v>14</v>
      </c>
      <c r="G14" s="131" t="s">
        <v>186</v>
      </c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27.75" x14ac:dyDescent="0.25">
      <c r="A15" s="512">
        <v>12</v>
      </c>
      <c r="B15" s="520">
        <v>1</v>
      </c>
      <c r="C15" s="267" t="s">
        <v>25</v>
      </c>
      <c r="D15" s="468" t="s">
        <v>167</v>
      </c>
      <c r="E15" s="525" t="s">
        <v>168</v>
      </c>
      <c r="F15" s="480">
        <v>8</v>
      </c>
      <c r="G15" s="131"/>
      <c r="J15" s="25"/>
      <c r="K15" s="68"/>
      <c r="L15" s="71"/>
      <c r="M15" s="227"/>
      <c r="N15" s="73"/>
      <c r="O15" s="72"/>
      <c r="P15" s="123"/>
    </row>
    <row r="16" spans="1:17" ht="225.75" thickBot="1" x14ac:dyDescent="0.35">
      <c r="A16" s="513">
        <v>13</v>
      </c>
      <c r="B16" s="523">
        <v>1</v>
      </c>
      <c r="C16" s="481" t="s">
        <v>27</v>
      </c>
      <c r="D16" s="477" t="s">
        <v>169</v>
      </c>
      <c r="E16" s="529" t="s">
        <v>170</v>
      </c>
      <c r="F16" s="479">
        <v>13</v>
      </c>
      <c r="G16" s="223" t="s">
        <v>191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475">
        <v>15</v>
      </c>
      <c r="G17" s="223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484">
        <v>13</v>
      </c>
      <c r="G18" s="539" t="s">
        <v>165</v>
      </c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484">
        <v>12</v>
      </c>
      <c r="G19" s="539" t="s">
        <v>158</v>
      </c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">
      <c r="A20" s="514"/>
      <c r="B20" s="229"/>
      <c r="C20" s="162" t="s">
        <v>26</v>
      </c>
      <c r="D20" s="165" t="s">
        <v>55</v>
      </c>
      <c r="E20" s="532" t="s">
        <v>56</v>
      </c>
      <c r="F20" s="164">
        <v>0</v>
      </c>
      <c r="G20" s="276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164">
        <v>16</v>
      </c>
      <c r="G21" s="131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8</v>
      </c>
      <c r="G22" s="110"/>
      <c r="J22" s="1370" t="s">
        <v>23</v>
      </c>
      <c r="K22" s="1371"/>
      <c r="L22" s="1371"/>
      <c r="M22" s="1371"/>
      <c r="N22" s="1398"/>
      <c r="O22" s="225">
        <f>SUM(O7:O18)</f>
        <v>8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F21+F19+F18+F17+F16+F15+F14+F13+F12+F11+F10+F9+F8+F7</f>
        <v>144</v>
      </c>
      <c r="G23" s="111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152</v>
      </c>
      <c r="G24" s="112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277"/>
      <c r="B25" s="278"/>
      <c r="C25" s="279"/>
      <c r="D25" s="280"/>
      <c r="E25" s="282" t="s">
        <v>162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277"/>
      <c r="B26" s="278"/>
      <c r="C26" s="279"/>
      <c r="D26" s="280"/>
      <c r="E26" s="283" t="s">
        <v>161</v>
      </c>
      <c r="F26" s="281"/>
      <c r="G26" s="112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277"/>
      <c r="B27" s="317"/>
      <c r="C27" s="162" t="s">
        <v>26</v>
      </c>
      <c r="D27" s="166" t="s">
        <v>54</v>
      </c>
      <c r="E27" s="167" t="s">
        <v>54</v>
      </c>
      <c r="F27" s="169">
        <v>15</v>
      </c>
      <c r="G27" s="112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168">
        <v>6</v>
      </c>
      <c r="B28" s="314" t="s">
        <v>21</v>
      </c>
      <c r="C28" s="314"/>
      <c r="D28" s="315" t="s">
        <v>1</v>
      </c>
      <c r="E28" s="315" t="s">
        <v>19</v>
      </c>
      <c r="F28" s="316" t="s">
        <v>20</v>
      </c>
      <c r="G28" s="109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244">
        <v>7</v>
      </c>
      <c r="B29" s="571"/>
      <c r="C29" s="571"/>
      <c r="D29" s="571"/>
      <c r="E29" s="571"/>
      <c r="F29" s="572"/>
      <c r="G29" s="113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161">
        <v>8</v>
      </c>
      <c r="B30" s="487">
        <v>1</v>
      </c>
      <c r="C30" s="488" t="s">
        <v>27</v>
      </c>
      <c r="D30" s="468" t="s">
        <v>177</v>
      </c>
      <c r="E30" s="525" t="s">
        <v>179</v>
      </c>
      <c r="F30" s="489">
        <v>7</v>
      </c>
      <c r="G30" s="117"/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277"/>
      <c r="B31" s="490">
        <v>1</v>
      </c>
      <c r="C31" s="491" t="s">
        <v>27</v>
      </c>
      <c r="D31" s="251" t="s">
        <v>178</v>
      </c>
      <c r="E31" s="531" t="s">
        <v>170</v>
      </c>
      <c r="F31" s="492">
        <v>10</v>
      </c>
      <c r="G31" s="117"/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570" t="s">
        <v>4</v>
      </c>
      <c r="B32" s="493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496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499">
        <v>2</v>
      </c>
      <c r="C34" s="494" t="s">
        <v>27</v>
      </c>
      <c r="D34" s="252" t="s">
        <v>82</v>
      </c>
      <c r="E34" s="527" t="s">
        <v>83</v>
      </c>
      <c r="F34" s="500">
        <v>9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/>
      <c r="C35" s="202" t="s">
        <v>26</v>
      </c>
      <c r="D35" s="272" t="s">
        <v>57</v>
      </c>
      <c r="E35" s="540" t="s">
        <v>58</v>
      </c>
      <c r="F35" s="274">
        <v>0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2</v>
      </c>
      <c r="C36" s="202" t="s">
        <v>26</v>
      </c>
      <c r="D36" s="165" t="s">
        <v>89</v>
      </c>
      <c r="E36" s="532" t="s">
        <v>87</v>
      </c>
      <c r="F36" s="274">
        <v>10</v>
      </c>
      <c r="G36" s="125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69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SUM(F30:F37)</f>
        <v>63</v>
      </c>
      <c r="G38" s="111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63</v>
      </c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573"/>
      <c r="L43" s="573"/>
      <c r="M43" s="573"/>
      <c r="N43" s="29"/>
      <c r="O43" s="30"/>
      <c r="P43" s="28"/>
    </row>
    <row r="44" spans="1:16" ht="36" customHeight="1" x14ac:dyDescent="0.25">
      <c r="A44" s="284"/>
      <c r="J44" s="28"/>
      <c r="K44" s="573"/>
      <c r="L44" s="573"/>
      <c r="M44" s="573"/>
      <c r="N44" s="29"/>
      <c r="O44" s="30"/>
      <c r="P44" s="28"/>
    </row>
    <row r="45" spans="1:16" ht="36" customHeight="1" x14ac:dyDescent="0.35">
      <c r="A45" s="284"/>
      <c r="B45" s="575"/>
      <c r="C45" s="575"/>
      <c r="D45" s="1386" t="s">
        <v>17</v>
      </c>
      <c r="E45" s="1387"/>
      <c r="F45" s="290">
        <f>F23+F27+F38</f>
        <v>222</v>
      </c>
      <c r="G45" s="115"/>
      <c r="J45" s="28"/>
      <c r="K45" s="573"/>
      <c r="L45" s="573"/>
      <c r="M45" s="573"/>
      <c r="N45" s="29"/>
      <c r="O45" s="30"/>
      <c r="P45" s="28"/>
    </row>
    <row r="46" spans="1:16" ht="36" customHeight="1" x14ac:dyDescent="0.35">
      <c r="A46" s="284"/>
      <c r="B46" s="577"/>
      <c r="C46" s="577"/>
      <c r="D46" s="1388" t="s">
        <v>119</v>
      </c>
      <c r="E46" s="1389"/>
      <c r="F46" s="291">
        <f>F45+F22</f>
        <v>230</v>
      </c>
      <c r="G46" s="116"/>
      <c r="J46" s="28"/>
      <c r="K46" s="573"/>
      <c r="L46" s="573"/>
      <c r="M46" s="573"/>
      <c r="N46" s="29"/>
      <c r="O46" s="30"/>
      <c r="P46" s="28"/>
    </row>
    <row r="47" spans="1:16" ht="36" customHeight="1" x14ac:dyDescent="0.25">
      <c r="A47" s="284"/>
      <c r="J47" s="28"/>
      <c r="K47" s="573"/>
      <c r="L47" s="573"/>
      <c r="M47" s="573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574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576" t="s">
        <v>18</v>
      </c>
      <c r="B50" s="11">
        <v>1</v>
      </c>
      <c r="C50" s="16" t="s">
        <v>26</v>
      </c>
      <c r="D50" s="150" t="s">
        <v>171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1</v>
      </c>
      <c r="C51" s="17" t="s">
        <v>26</v>
      </c>
      <c r="D51" s="151" t="s">
        <v>173</v>
      </c>
      <c r="E51" s="132"/>
      <c r="F51" s="146"/>
      <c r="J51" s="143">
        <v>1</v>
      </c>
      <c r="K51" s="11">
        <v>1</v>
      </c>
      <c r="L51" s="16" t="s">
        <v>26</v>
      </c>
      <c r="M51" s="501" t="s">
        <v>171</v>
      </c>
      <c r="N51" s="137"/>
      <c r="O51" s="106"/>
    </row>
    <row r="52" spans="1:15" ht="28.5" thickBot="1" x14ac:dyDescent="0.35">
      <c r="A52" s="199" t="s">
        <v>62</v>
      </c>
      <c r="B52" s="13">
        <v>3</v>
      </c>
      <c r="C52" s="134" t="s">
        <v>25</v>
      </c>
      <c r="D52" s="152" t="s">
        <v>47</v>
      </c>
      <c r="E52" s="87" t="s">
        <v>197</v>
      </c>
      <c r="F52" s="146"/>
      <c r="J52" s="12">
        <v>2</v>
      </c>
      <c r="K52" s="13">
        <v>1</v>
      </c>
      <c r="L52" s="17" t="s">
        <v>26</v>
      </c>
      <c r="M52" s="502" t="s">
        <v>173</v>
      </c>
      <c r="N52" s="132"/>
      <c r="O52" s="107"/>
    </row>
    <row r="53" spans="1:15" ht="28.5" thickBot="1" x14ac:dyDescent="0.3">
      <c r="A53" s="54"/>
      <c r="B53" s="13">
        <v>3</v>
      </c>
      <c r="C53" s="66" t="s">
        <v>27</v>
      </c>
      <c r="D53" s="152" t="s">
        <v>48</v>
      </c>
      <c r="E53" s="275"/>
      <c r="F53" s="146"/>
      <c r="J53" s="196">
        <v>3</v>
      </c>
      <c r="K53" s="13">
        <v>3</v>
      </c>
      <c r="L53" s="134" t="s">
        <v>25</v>
      </c>
      <c r="M53" s="503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1</v>
      </c>
      <c r="C54" s="139" t="s">
        <v>27</v>
      </c>
      <c r="D54" s="153" t="s">
        <v>175</v>
      </c>
      <c r="E54" s="86"/>
      <c r="F54" s="149"/>
      <c r="J54" s="197">
        <v>4</v>
      </c>
      <c r="K54" s="13">
        <v>3</v>
      </c>
      <c r="L54" s="66" t="s">
        <v>27</v>
      </c>
      <c r="M54" s="503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2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1</v>
      </c>
      <c r="L55" s="139" t="s">
        <v>27</v>
      </c>
      <c r="M55" s="504" t="s">
        <v>175</v>
      </c>
      <c r="N55" s="86"/>
      <c r="O55" s="108"/>
    </row>
    <row r="56" spans="1:15" ht="45.75" customHeight="1" x14ac:dyDescent="0.25">
      <c r="A56" s="196">
        <v>3</v>
      </c>
      <c r="B56" s="13">
        <v>2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2</v>
      </c>
      <c r="L56" s="135" t="s">
        <v>26</v>
      </c>
      <c r="M56" s="503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4</v>
      </c>
      <c r="C57" s="74"/>
      <c r="D57" s="153" t="s">
        <v>7</v>
      </c>
      <c r="E57" s="86"/>
      <c r="F57" s="250"/>
      <c r="J57" s="13">
        <v>7</v>
      </c>
      <c r="K57" s="13">
        <v>2</v>
      </c>
      <c r="L57" s="13" t="s">
        <v>26</v>
      </c>
      <c r="M57" s="502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1</v>
      </c>
      <c r="C58" s="75" t="s">
        <v>25</v>
      </c>
      <c r="D58" s="150" t="s">
        <v>167</v>
      </c>
      <c r="F58" s="149"/>
      <c r="J58" s="75">
        <v>8</v>
      </c>
      <c r="K58" s="74">
        <v>4</v>
      </c>
      <c r="L58" s="75" t="s">
        <v>25</v>
      </c>
      <c r="M58" s="504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1</v>
      </c>
      <c r="C59" s="76" t="s">
        <v>25</v>
      </c>
      <c r="D59" s="153" t="s">
        <v>169</v>
      </c>
      <c r="E59" s="84" t="s">
        <v>198</v>
      </c>
      <c r="F59" s="145"/>
      <c r="J59" s="76">
        <v>9</v>
      </c>
      <c r="K59" s="15">
        <v>1</v>
      </c>
      <c r="L59" s="76" t="s">
        <v>25</v>
      </c>
      <c r="M59" s="501" t="s">
        <v>167</v>
      </c>
      <c r="N59" s="84"/>
      <c r="O59" s="106"/>
    </row>
    <row r="60" spans="1:15" ht="45.75" customHeight="1" thickBot="1" x14ac:dyDescent="0.3">
      <c r="A60" s="13">
        <v>7</v>
      </c>
      <c r="B60" s="18">
        <v>2</v>
      </c>
      <c r="C60" s="139" t="s">
        <v>27</v>
      </c>
      <c r="D60" s="154" t="s">
        <v>71</v>
      </c>
      <c r="E60" s="95"/>
      <c r="F60" s="149"/>
      <c r="J60" s="139">
        <v>10</v>
      </c>
      <c r="K60" s="16">
        <v>1</v>
      </c>
      <c r="L60" s="139" t="s">
        <v>27</v>
      </c>
      <c r="M60" s="504" t="s">
        <v>181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184</v>
      </c>
      <c r="E61" s="95" t="s">
        <v>193</v>
      </c>
      <c r="F61" s="147"/>
      <c r="J61" s="230">
        <v>11</v>
      </c>
      <c r="K61" s="18">
        <v>2</v>
      </c>
      <c r="L61" s="142" t="s">
        <v>25</v>
      </c>
      <c r="M61" s="505" t="s">
        <v>71</v>
      </c>
      <c r="N61" s="95"/>
      <c r="O61" s="140"/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2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1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0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0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8" scale="2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Q74"/>
  <sheetViews>
    <sheetView topLeftCell="B25" zoomScale="70" zoomScaleNormal="70" zoomScalePageLayoutView="60" workbookViewId="0">
      <selection activeCell="F34" sqref="F34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190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560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480">
        <v>8</v>
      </c>
      <c r="G7" s="270"/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471">
        <v>7</v>
      </c>
      <c r="G8" s="118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25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471">
        <v>9</v>
      </c>
      <c r="G9" s="131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471">
        <v>10</v>
      </c>
      <c r="G10" s="131"/>
      <c r="H10" s="9"/>
      <c r="I10" s="9"/>
      <c r="J10" s="14">
        <v>3</v>
      </c>
      <c r="K10" s="68">
        <v>2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45.75" thickBot="1" x14ac:dyDescent="0.3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471">
        <v>6</v>
      </c>
      <c r="G11" s="131" t="s">
        <v>187</v>
      </c>
      <c r="J11" s="10">
        <v>4</v>
      </c>
      <c r="K11" s="19">
        <v>1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25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475">
        <v>7</v>
      </c>
      <c r="G12" s="131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25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471">
        <v>6</v>
      </c>
      <c r="G13" s="519" t="s">
        <v>189</v>
      </c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479">
        <v>14</v>
      </c>
      <c r="G14" s="131" t="s">
        <v>186</v>
      </c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27.75" x14ac:dyDescent="0.25">
      <c r="A15" s="512">
        <v>12</v>
      </c>
      <c r="B15" s="520">
        <v>1</v>
      </c>
      <c r="C15" s="267" t="s">
        <v>25</v>
      </c>
      <c r="D15" s="468" t="s">
        <v>167</v>
      </c>
      <c r="E15" s="525" t="s">
        <v>168</v>
      </c>
      <c r="F15" s="480">
        <v>8</v>
      </c>
      <c r="G15" s="131"/>
      <c r="J15" s="25"/>
      <c r="K15" s="68"/>
      <c r="L15" s="71"/>
      <c r="M15" s="227"/>
      <c r="N15" s="73"/>
      <c r="O15" s="72"/>
      <c r="P15" s="123"/>
    </row>
    <row r="16" spans="1:17" ht="225.75" thickBot="1" x14ac:dyDescent="0.35">
      <c r="A16" s="513">
        <v>13</v>
      </c>
      <c r="B16" s="523">
        <v>1</v>
      </c>
      <c r="C16" s="481" t="s">
        <v>27</v>
      </c>
      <c r="D16" s="477" t="s">
        <v>169</v>
      </c>
      <c r="E16" s="529" t="s">
        <v>170</v>
      </c>
      <c r="F16" s="479">
        <v>13</v>
      </c>
      <c r="G16" s="223" t="s">
        <v>191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475">
        <v>15</v>
      </c>
      <c r="G17" s="223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484">
        <v>13</v>
      </c>
      <c r="G18" s="539" t="s">
        <v>165</v>
      </c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484">
        <v>12</v>
      </c>
      <c r="G19" s="539" t="s">
        <v>158</v>
      </c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">
      <c r="A20" s="514"/>
      <c r="B20" s="229"/>
      <c r="C20" s="162" t="s">
        <v>26</v>
      </c>
      <c r="D20" s="165" t="s">
        <v>55</v>
      </c>
      <c r="E20" s="532" t="s">
        <v>56</v>
      </c>
      <c r="F20" s="164">
        <v>0</v>
      </c>
      <c r="G20" s="276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164">
        <v>16</v>
      </c>
      <c r="G21" s="131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8</v>
      </c>
      <c r="G22" s="110"/>
      <c r="J22" s="1370" t="s">
        <v>23</v>
      </c>
      <c r="K22" s="1371"/>
      <c r="L22" s="1371"/>
      <c r="M22" s="1371"/>
      <c r="N22" s="1398"/>
      <c r="O22" s="225">
        <f>SUM(O7:O18)</f>
        <v>8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F21+F19+F18+F17+F16+F15+F14+F13+F12+F11+F10+F9+F8+F7</f>
        <v>144</v>
      </c>
      <c r="G23" s="111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152</v>
      </c>
      <c r="G24" s="112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277"/>
      <c r="B25" s="278"/>
      <c r="C25" s="279"/>
      <c r="D25" s="280"/>
      <c r="E25" s="282" t="s">
        <v>162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277"/>
      <c r="B26" s="278"/>
      <c r="C26" s="279"/>
      <c r="D26" s="280"/>
      <c r="E26" s="283" t="s">
        <v>161</v>
      </c>
      <c r="F26" s="281"/>
      <c r="G26" s="112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277"/>
      <c r="B27" s="317"/>
      <c r="C27" s="162" t="s">
        <v>26</v>
      </c>
      <c r="D27" s="166" t="s">
        <v>54</v>
      </c>
      <c r="E27" s="167" t="s">
        <v>54</v>
      </c>
      <c r="F27" s="169">
        <v>15</v>
      </c>
      <c r="G27" s="112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168">
        <v>6</v>
      </c>
      <c r="B28" s="314" t="s">
        <v>21</v>
      </c>
      <c r="C28" s="314"/>
      <c r="D28" s="315" t="s">
        <v>1</v>
      </c>
      <c r="E28" s="315" t="s">
        <v>19</v>
      </c>
      <c r="F28" s="316" t="s">
        <v>20</v>
      </c>
      <c r="G28" s="109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244">
        <v>7</v>
      </c>
      <c r="B29" s="562"/>
      <c r="C29" s="562"/>
      <c r="D29" s="562"/>
      <c r="E29" s="562"/>
      <c r="F29" s="563"/>
      <c r="G29" s="113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161">
        <v>8</v>
      </c>
      <c r="B30" s="487">
        <v>1</v>
      </c>
      <c r="C30" s="488" t="s">
        <v>27</v>
      </c>
      <c r="D30" s="468" t="s">
        <v>177</v>
      </c>
      <c r="E30" s="525" t="s">
        <v>179</v>
      </c>
      <c r="F30" s="489">
        <v>7</v>
      </c>
      <c r="G30" s="117"/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277"/>
      <c r="B31" s="490">
        <v>1</v>
      </c>
      <c r="C31" s="491" t="s">
        <v>27</v>
      </c>
      <c r="D31" s="251" t="s">
        <v>178</v>
      </c>
      <c r="E31" s="531" t="s">
        <v>170</v>
      </c>
      <c r="F31" s="492">
        <v>10</v>
      </c>
      <c r="G31" s="117"/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561" t="s">
        <v>4</v>
      </c>
      <c r="B32" s="493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496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499">
        <v>2</v>
      </c>
      <c r="C34" s="494" t="s">
        <v>27</v>
      </c>
      <c r="D34" s="252" t="s">
        <v>82</v>
      </c>
      <c r="E34" s="527" t="s">
        <v>83</v>
      </c>
      <c r="F34" s="500">
        <v>9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/>
      <c r="C35" s="202" t="s">
        <v>26</v>
      </c>
      <c r="D35" s="272" t="s">
        <v>57</v>
      </c>
      <c r="E35" s="540" t="s">
        <v>58</v>
      </c>
      <c r="F35" s="274">
        <v>0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2</v>
      </c>
      <c r="C36" s="202" t="s">
        <v>26</v>
      </c>
      <c r="D36" s="165" t="s">
        <v>89</v>
      </c>
      <c r="E36" s="532" t="s">
        <v>87</v>
      </c>
      <c r="F36" s="274">
        <v>10</v>
      </c>
      <c r="G36" s="125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69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SUM(F30:F37)</f>
        <v>63</v>
      </c>
      <c r="G38" s="111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63</v>
      </c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564"/>
      <c r="L43" s="564"/>
      <c r="M43" s="564"/>
      <c r="N43" s="29"/>
      <c r="O43" s="30"/>
      <c r="P43" s="28"/>
    </row>
    <row r="44" spans="1:16" ht="36" customHeight="1" x14ac:dyDescent="0.25">
      <c r="A44" s="284"/>
      <c r="J44" s="28"/>
      <c r="K44" s="564"/>
      <c r="L44" s="564"/>
      <c r="M44" s="564"/>
      <c r="N44" s="29"/>
      <c r="O44" s="30"/>
      <c r="P44" s="28"/>
    </row>
    <row r="45" spans="1:16" ht="36" customHeight="1" x14ac:dyDescent="0.35">
      <c r="A45" s="284"/>
      <c r="B45" s="566"/>
      <c r="C45" s="566"/>
      <c r="D45" s="1386" t="s">
        <v>17</v>
      </c>
      <c r="E45" s="1387"/>
      <c r="F45" s="290">
        <f>F23+F27+F38</f>
        <v>222</v>
      </c>
      <c r="G45" s="115"/>
      <c r="J45" s="28"/>
      <c r="K45" s="564"/>
      <c r="L45" s="564"/>
      <c r="M45" s="564"/>
      <c r="N45" s="29"/>
      <c r="O45" s="30"/>
      <c r="P45" s="28"/>
    </row>
    <row r="46" spans="1:16" ht="36" customHeight="1" x14ac:dyDescent="0.35">
      <c r="A46" s="284"/>
      <c r="B46" s="568"/>
      <c r="C46" s="568"/>
      <c r="D46" s="1388" t="s">
        <v>119</v>
      </c>
      <c r="E46" s="1389"/>
      <c r="F46" s="291">
        <f>F45+F22</f>
        <v>230</v>
      </c>
      <c r="G46" s="116"/>
      <c r="J46" s="28"/>
      <c r="K46" s="564"/>
      <c r="L46" s="564"/>
      <c r="M46" s="564"/>
      <c r="N46" s="29"/>
      <c r="O46" s="30"/>
      <c r="P46" s="28"/>
    </row>
    <row r="47" spans="1:16" ht="36" customHeight="1" x14ac:dyDescent="0.25">
      <c r="A47" s="284"/>
      <c r="J47" s="28"/>
      <c r="K47" s="564"/>
      <c r="L47" s="564"/>
      <c r="M47" s="564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565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567" t="s">
        <v>18</v>
      </c>
      <c r="B50" s="11">
        <v>1</v>
      </c>
      <c r="C50" s="16" t="s">
        <v>26</v>
      </c>
      <c r="D50" s="150" t="s">
        <v>171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1</v>
      </c>
      <c r="C51" s="17" t="s">
        <v>26</v>
      </c>
      <c r="D51" s="151" t="s">
        <v>173</v>
      </c>
      <c r="E51" s="132"/>
      <c r="F51" s="146"/>
      <c r="J51" s="143">
        <v>1</v>
      </c>
      <c r="K51" s="11">
        <v>1</v>
      </c>
      <c r="L51" s="16" t="s">
        <v>26</v>
      </c>
      <c r="M51" s="501" t="s">
        <v>171</v>
      </c>
      <c r="N51" s="137"/>
      <c r="O51" s="106"/>
    </row>
    <row r="52" spans="1:15" ht="28.5" thickBot="1" x14ac:dyDescent="0.35">
      <c r="A52" s="199" t="s">
        <v>62</v>
      </c>
      <c r="B52" s="13">
        <v>3</v>
      </c>
      <c r="C52" s="134" t="s">
        <v>25</v>
      </c>
      <c r="D52" s="152" t="s">
        <v>47</v>
      </c>
      <c r="E52" s="87" t="s">
        <v>192</v>
      </c>
      <c r="F52" s="146"/>
      <c r="J52" s="12">
        <v>2</v>
      </c>
      <c r="K52" s="13">
        <v>1</v>
      </c>
      <c r="L52" s="17" t="s">
        <v>26</v>
      </c>
      <c r="M52" s="502" t="s">
        <v>173</v>
      </c>
      <c r="N52" s="132"/>
      <c r="O52" s="107"/>
    </row>
    <row r="53" spans="1:15" ht="28.5" thickBot="1" x14ac:dyDescent="0.3">
      <c r="A53" s="54"/>
      <c r="B53" s="13">
        <v>3</v>
      </c>
      <c r="C53" s="66" t="s">
        <v>27</v>
      </c>
      <c r="D53" s="152" t="s">
        <v>48</v>
      </c>
      <c r="E53" s="275"/>
      <c r="F53" s="146"/>
      <c r="J53" s="196">
        <v>3</v>
      </c>
      <c r="K53" s="13">
        <v>3</v>
      </c>
      <c r="L53" s="134" t="s">
        <v>25</v>
      </c>
      <c r="M53" s="503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1</v>
      </c>
      <c r="C54" s="139" t="s">
        <v>27</v>
      </c>
      <c r="D54" s="153" t="s">
        <v>175</v>
      </c>
      <c r="E54" s="86"/>
      <c r="F54" s="149"/>
      <c r="J54" s="197">
        <v>4</v>
      </c>
      <c r="K54" s="13">
        <v>3</v>
      </c>
      <c r="L54" s="66" t="s">
        <v>27</v>
      </c>
      <c r="M54" s="503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2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1</v>
      </c>
      <c r="L55" s="139" t="s">
        <v>27</v>
      </c>
      <c r="M55" s="504" t="s">
        <v>175</v>
      </c>
      <c r="N55" s="86"/>
      <c r="O55" s="108"/>
    </row>
    <row r="56" spans="1:15" ht="45.75" customHeight="1" x14ac:dyDescent="0.25">
      <c r="A56" s="196">
        <v>3</v>
      </c>
      <c r="B56" s="13">
        <v>2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2</v>
      </c>
      <c r="L56" s="135" t="s">
        <v>26</v>
      </c>
      <c r="M56" s="503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4</v>
      </c>
      <c r="C57" s="74"/>
      <c r="D57" s="153" t="s">
        <v>7</v>
      </c>
      <c r="E57" s="86"/>
      <c r="F57" s="250"/>
      <c r="J57" s="13">
        <v>7</v>
      </c>
      <c r="K57" s="13">
        <v>2</v>
      </c>
      <c r="L57" s="13" t="s">
        <v>26</v>
      </c>
      <c r="M57" s="502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1</v>
      </c>
      <c r="C58" s="75" t="s">
        <v>25</v>
      </c>
      <c r="D58" s="150" t="s">
        <v>167</v>
      </c>
      <c r="F58" s="149"/>
      <c r="J58" s="75">
        <v>8</v>
      </c>
      <c r="K58" s="74">
        <v>4</v>
      </c>
      <c r="L58" s="75" t="s">
        <v>25</v>
      </c>
      <c r="M58" s="504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1</v>
      </c>
      <c r="C59" s="76" t="s">
        <v>25</v>
      </c>
      <c r="D59" s="153" t="s">
        <v>181</v>
      </c>
      <c r="E59" s="84"/>
      <c r="F59" s="145"/>
      <c r="J59" s="76">
        <v>9</v>
      </c>
      <c r="K59" s="15">
        <v>1</v>
      </c>
      <c r="L59" s="76" t="s">
        <v>25</v>
      </c>
      <c r="M59" s="501" t="s">
        <v>167</v>
      </c>
      <c r="N59" s="84"/>
      <c r="O59" s="106"/>
    </row>
    <row r="60" spans="1:15" ht="45.75" customHeight="1" thickBot="1" x14ac:dyDescent="0.3">
      <c r="A60" s="13">
        <v>7</v>
      </c>
      <c r="B60" s="18">
        <v>2</v>
      </c>
      <c r="C60" s="139" t="s">
        <v>27</v>
      </c>
      <c r="D60" s="154" t="s">
        <v>71</v>
      </c>
      <c r="E60" s="95"/>
      <c r="F60" s="149"/>
      <c r="J60" s="139">
        <v>10</v>
      </c>
      <c r="K60" s="16">
        <v>1</v>
      </c>
      <c r="L60" s="139" t="s">
        <v>27</v>
      </c>
      <c r="M60" s="504" t="s">
        <v>181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184</v>
      </c>
      <c r="E61" s="95" t="s">
        <v>193</v>
      </c>
      <c r="F61" s="147"/>
      <c r="J61" s="230">
        <v>11</v>
      </c>
      <c r="K61" s="18">
        <v>2</v>
      </c>
      <c r="L61" s="142" t="s">
        <v>25</v>
      </c>
      <c r="M61" s="505" t="s">
        <v>71</v>
      </c>
      <c r="N61" s="95"/>
      <c r="O61" s="140"/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2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1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0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0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2:D22"/>
    <mergeCell ref="J22:N22"/>
  </mergeCells>
  <pageMargins left="0.78740157480314965" right="0.19685039370078741" top="0.19685039370078741" bottom="0.15748031496062992" header="0" footer="0"/>
  <pageSetup paperSize="8" scale="2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Q74"/>
  <sheetViews>
    <sheetView topLeftCell="B29" zoomScale="70" zoomScaleNormal="70" zoomScalePageLayoutView="60" workbookViewId="0">
      <selection activeCell="G17" sqref="G17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188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555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480">
        <v>8</v>
      </c>
      <c r="G7" s="270"/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471">
        <v>7</v>
      </c>
      <c r="G8" s="118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25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471">
        <v>9</v>
      </c>
      <c r="G9" s="131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471">
        <v>10</v>
      </c>
      <c r="G10" s="131"/>
      <c r="H10" s="9"/>
      <c r="I10" s="9"/>
      <c r="J10" s="14">
        <v>3</v>
      </c>
      <c r="K10" s="68">
        <v>2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45.75" thickBot="1" x14ac:dyDescent="0.3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471">
        <v>6</v>
      </c>
      <c r="G11" s="131" t="s">
        <v>187</v>
      </c>
      <c r="J11" s="10">
        <v>4</v>
      </c>
      <c r="K11" s="19">
        <v>1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25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475">
        <v>6</v>
      </c>
      <c r="G12" s="131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25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471">
        <v>6</v>
      </c>
      <c r="G13" s="519" t="s">
        <v>189</v>
      </c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479">
        <v>14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27.75" x14ac:dyDescent="0.25">
      <c r="A15" s="512">
        <v>12</v>
      </c>
      <c r="B15" s="520">
        <v>1</v>
      </c>
      <c r="C15" s="267" t="s">
        <v>25</v>
      </c>
      <c r="D15" s="468" t="s">
        <v>167</v>
      </c>
      <c r="E15" s="525" t="s">
        <v>168</v>
      </c>
      <c r="F15" s="480">
        <v>8</v>
      </c>
      <c r="G15" s="131"/>
      <c r="J15" s="25"/>
      <c r="K15" s="68"/>
      <c r="L15" s="71"/>
      <c r="M15" s="227"/>
      <c r="N15" s="73"/>
      <c r="O15" s="72"/>
      <c r="P15" s="123"/>
    </row>
    <row r="16" spans="1:17" ht="41.25" thickBot="1" x14ac:dyDescent="0.35">
      <c r="A16" s="513">
        <v>13</v>
      </c>
      <c r="B16" s="523">
        <v>1</v>
      </c>
      <c r="C16" s="481" t="s">
        <v>27</v>
      </c>
      <c r="D16" s="477" t="s">
        <v>169</v>
      </c>
      <c r="E16" s="529" t="s">
        <v>170</v>
      </c>
      <c r="F16" s="479">
        <v>11</v>
      </c>
      <c r="G16" s="223"/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475">
        <v>15</v>
      </c>
      <c r="G17" s="223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484">
        <v>13</v>
      </c>
      <c r="G18" s="539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484">
        <v>12</v>
      </c>
      <c r="G19" s="539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">
      <c r="A20" s="514"/>
      <c r="B20" s="229"/>
      <c r="C20" s="162" t="s">
        <v>26</v>
      </c>
      <c r="D20" s="165" t="s">
        <v>55</v>
      </c>
      <c r="E20" s="532" t="s">
        <v>56</v>
      </c>
      <c r="F20" s="164">
        <v>0</v>
      </c>
      <c r="G20" s="276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164">
        <v>16</v>
      </c>
      <c r="G21" s="131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8</v>
      </c>
      <c r="G22" s="110"/>
      <c r="J22" s="1370" t="s">
        <v>23</v>
      </c>
      <c r="K22" s="1371"/>
      <c r="L22" s="1371"/>
      <c r="M22" s="1371"/>
      <c r="N22" s="1398"/>
      <c r="O22" s="225">
        <f>SUM(O7:O18)</f>
        <v>8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F21+F19+F18+F17+F16+F15+F14+F13+F12+F11+F10+F9+F8+F7</f>
        <v>141</v>
      </c>
      <c r="G23" s="111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149</v>
      </c>
      <c r="G24" s="112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277"/>
      <c r="B25" s="278"/>
      <c r="C25" s="279"/>
      <c r="D25" s="280"/>
      <c r="E25" s="282" t="s">
        <v>162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277"/>
      <c r="B26" s="278"/>
      <c r="C26" s="279"/>
      <c r="D26" s="280"/>
      <c r="E26" s="283" t="s">
        <v>161</v>
      </c>
      <c r="F26" s="281"/>
      <c r="G26" s="112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277"/>
      <c r="B27" s="317"/>
      <c r="C27" s="162" t="s">
        <v>26</v>
      </c>
      <c r="D27" s="166" t="s">
        <v>54</v>
      </c>
      <c r="E27" s="167" t="s">
        <v>54</v>
      </c>
      <c r="F27" s="169">
        <v>15</v>
      </c>
      <c r="G27" s="112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168">
        <v>6</v>
      </c>
      <c r="B28" s="314" t="s">
        <v>21</v>
      </c>
      <c r="C28" s="314"/>
      <c r="D28" s="315" t="s">
        <v>1</v>
      </c>
      <c r="E28" s="315" t="s">
        <v>19</v>
      </c>
      <c r="F28" s="316" t="s">
        <v>20</v>
      </c>
      <c r="G28" s="109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244">
        <v>7</v>
      </c>
      <c r="B29" s="553"/>
      <c r="C29" s="553"/>
      <c r="D29" s="553"/>
      <c r="E29" s="553"/>
      <c r="F29" s="554"/>
      <c r="G29" s="113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161">
        <v>8</v>
      </c>
      <c r="B30" s="487">
        <v>1</v>
      </c>
      <c r="C30" s="488" t="s">
        <v>27</v>
      </c>
      <c r="D30" s="468" t="s">
        <v>177</v>
      </c>
      <c r="E30" s="525" t="s">
        <v>179</v>
      </c>
      <c r="F30" s="489">
        <v>7</v>
      </c>
      <c r="G30" s="117"/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277"/>
      <c r="B31" s="490">
        <v>1</v>
      </c>
      <c r="C31" s="491" t="s">
        <v>27</v>
      </c>
      <c r="D31" s="251" t="s">
        <v>178</v>
      </c>
      <c r="E31" s="531" t="s">
        <v>170</v>
      </c>
      <c r="F31" s="492">
        <v>10</v>
      </c>
      <c r="G31" s="117"/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552" t="s">
        <v>4</v>
      </c>
      <c r="B32" s="493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496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499">
        <v>2</v>
      </c>
      <c r="C34" s="494" t="s">
        <v>27</v>
      </c>
      <c r="D34" s="252" t="s">
        <v>82</v>
      </c>
      <c r="E34" s="527" t="s">
        <v>83</v>
      </c>
      <c r="F34" s="500">
        <v>9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/>
      <c r="C35" s="202" t="s">
        <v>26</v>
      </c>
      <c r="D35" s="272" t="s">
        <v>57</v>
      </c>
      <c r="E35" s="540" t="s">
        <v>58</v>
      </c>
      <c r="F35" s="274">
        <v>0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2</v>
      </c>
      <c r="C36" s="202" t="s">
        <v>26</v>
      </c>
      <c r="D36" s="165" t="s">
        <v>89</v>
      </c>
      <c r="E36" s="532" t="s">
        <v>87</v>
      </c>
      <c r="F36" s="274">
        <v>10</v>
      </c>
      <c r="G36" s="125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69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SUM(F30:F37)</f>
        <v>63</v>
      </c>
      <c r="G38" s="111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63</v>
      </c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551"/>
      <c r="L43" s="551"/>
      <c r="M43" s="551"/>
      <c r="N43" s="29"/>
      <c r="O43" s="30"/>
      <c r="P43" s="28"/>
    </row>
    <row r="44" spans="1:16" ht="36" customHeight="1" x14ac:dyDescent="0.25">
      <c r="A44" s="284"/>
      <c r="J44" s="28"/>
      <c r="K44" s="551"/>
      <c r="L44" s="551"/>
      <c r="M44" s="551"/>
      <c r="N44" s="29"/>
      <c r="O44" s="30"/>
      <c r="P44" s="28"/>
    </row>
    <row r="45" spans="1:16" ht="36" customHeight="1" x14ac:dyDescent="0.35">
      <c r="A45" s="284"/>
      <c r="B45" s="557"/>
      <c r="C45" s="557"/>
      <c r="D45" s="1386" t="s">
        <v>17</v>
      </c>
      <c r="E45" s="1387"/>
      <c r="F45" s="290">
        <f>F23+F27+F38</f>
        <v>219</v>
      </c>
      <c r="G45" s="115"/>
      <c r="J45" s="28"/>
      <c r="K45" s="551"/>
      <c r="L45" s="551"/>
      <c r="M45" s="551"/>
      <c r="N45" s="29"/>
      <c r="O45" s="30"/>
      <c r="P45" s="28"/>
    </row>
    <row r="46" spans="1:16" ht="36" customHeight="1" x14ac:dyDescent="0.35">
      <c r="A46" s="284"/>
      <c r="B46" s="559"/>
      <c r="C46" s="559"/>
      <c r="D46" s="1388" t="s">
        <v>119</v>
      </c>
      <c r="E46" s="1389"/>
      <c r="F46" s="291">
        <f>F45+F22</f>
        <v>227</v>
      </c>
      <c r="G46" s="116"/>
      <c r="J46" s="28"/>
      <c r="K46" s="551"/>
      <c r="L46" s="551"/>
      <c r="M46" s="551"/>
      <c r="N46" s="29"/>
      <c r="O46" s="30"/>
      <c r="P46" s="28"/>
    </row>
    <row r="47" spans="1:16" ht="36" customHeight="1" x14ac:dyDescent="0.25">
      <c r="A47" s="284"/>
      <c r="J47" s="28"/>
      <c r="K47" s="551"/>
      <c r="L47" s="551"/>
      <c r="M47" s="551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556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558" t="s">
        <v>18</v>
      </c>
      <c r="B50" s="11">
        <v>1</v>
      </c>
      <c r="C50" s="16" t="s">
        <v>26</v>
      </c>
      <c r="D50" s="150" t="s">
        <v>171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1</v>
      </c>
      <c r="C51" s="17" t="s">
        <v>26</v>
      </c>
      <c r="D51" s="151" t="s">
        <v>173</v>
      </c>
      <c r="E51" s="132"/>
      <c r="F51" s="146"/>
      <c r="J51" s="143">
        <v>1</v>
      </c>
      <c r="K51" s="11">
        <v>1</v>
      </c>
      <c r="L51" s="16" t="s">
        <v>26</v>
      </c>
      <c r="M51" s="501" t="s">
        <v>171</v>
      </c>
      <c r="N51" s="137"/>
      <c r="O51" s="106"/>
    </row>
    <row r="52" spans="1:15" ht="32.25" thickBot="1" x14ac:dyDescent="0.35">
      <c r="A52" s="199" t="s">
        <v>62</v>
      </c>
      <c r="B52" s="13">
        <v>3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1</v>
      </c>
      <c r="L52" s="17" t="s">
        <v>26</v>
      </c>
      <c r="M52" s="502" t="s">
        <v>173</v>
      </c>
      <c r="N52" s="132"/>
      <c r="O52" s="107"/>
    </row>
    <row r="53" spans="1:15" ht="32.25" thickBot="1" x14ac:dyDescent="0.3">
      <c r="A53" s="54"/>
      <c r="B53" s="13">
        <v>3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3</v>
      </c>
      <c r="L53" s="134" t="s">
        <v>25</v>
      </c>
      <c r="M53" s="503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1</v>
      </c>
      <c r="C54" s="139" t="s">
        <v>27</v>
      </c>
      <c r="D54" s="153" t="s">
        <v>175</v>
      </c>
      <c r="E54" s="86"/>
      <c r="F54" s="149"/>
      <c r="J54" s="197">
        <v>4</v>
      </c>
      <c r="K54" s="13">
        <v>3</v>
      </c>
      <c r="L54" s="66" t="s">
        <v>27</v>
      </c>
      <c r="M54" s="503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2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1</v>
      </c>
      <c r="L55" s="139" t="s">
        <v>27</v>
      </c>
      <c r="M55" s="504" t="s">
        <v>175</v>
      </c>
      <c r="N55" s="86"/>
      <c r="O55" s="108"/>
    </row>
    <row r="56" spans="1:15" ht="45.75" customHeight="1" x14ac:dyDescent="0.25">
      <c r="A56" s="196">
        <v>3</v>
      </c>
      <c r="B56" s="13">
        <v>2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2</v>
      </c>
      <c r="L56" s="135" t="s">
        <v>26</v>
      </c>
      <c r="M56" s="503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4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2</v>
      </c>
      <c r="L57" s="13" t="s">
        <v>26</v>
      </c>
      <c r="M57" s="502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1</v>
      </c>
      <c r="C58" s="75" t="s">
        <v>25</v>
      </c>
      <c r="D58" s="150" t="s">
        <v>167</v>
      </c>
      <c r="F58" s="149"/>
      <c r="J58" s="75">
        <v>8</v>
      </c>
      <c r="K58" s="74">
        <v>4</v>
      </c>
      <c r="L58" s="75" t="s">
        <v>25</v>
      </c>
      <c r="M58" s="504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1</v>
      </c>
      <c r="C59" s="76" t="s">
        <v>25</v>
      </c>
      <c r="D59" s="153" t="s">
        <v>181</v>
      </c>
      <c r="E59" s="84"/>
      <c r="F59" s="145"/>
      <c r="J59" s="76">
        <v>9</v>
      </c>
      <c r="K59" s="15">
        <v>1</v>
      </c>
      <c r="L59" s="76" t="s">
        <v>25</v>
      </c>
      <c r="M59" s="501" t="s">
        <v>167</v>
      </c>
      <c r="N59" s="84"/>
      <c r="O59" s="106"/>
    </row>
    <row r="60" spans="1:15" ht="45.75" customHeight="1" thickBot="1" x14ac:dyDescent="0.3">
      <c r="A60" s="13">
        <v>7</v>
      </c>
      <c r="B60" s="18">
        <v>2</v>
      </c>
      <c r="C60" s="139" t="s">
        <v>27</v>
      </c>
      <c r="D60" s="154" t="s">
        <v>71</v>
      </c>
      <c r="E60" s="95" t="s">
        <v>166</v>
      </c>
      <c r="F60" s="149">
        <v>2</v>
      </c>
      <c r="J60" s="139">
        <v>10</v>
      </c>
      <c r="K60" s="16">
        <v>1</v>
      </c>
      <c r="L60" s="139" t="s">
        <v>27</v>
      </c>
      <c r="M60" s="504" t="s">
        <v>181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/>
      <c r="E61" s="95"/>
      <c r="F61" s="147"/>
      <c r="J61" s="230">
        <v>11</v>
      </c>
      <c r="K61" s="18">
        <v>2</v>
      </c>
      <c r="L61" s="142" t="s">
        <v>25</v>
      </c>
      <c r="M61" s="505" t="s">
        <v>71</v>
      </c>
      <c r="N61" s="95"/>
      <c r="O61" s="140"/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2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1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17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17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8" scale="2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Q74"/>
  <sheetViews>
    <sheetView topLeftCell="B31" zoomScale="70" zoomScaleNormal="70" zoomScalePageLayoutView="60" workbookViewId="0">
      <selection activeCell="G23" sqref="G23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188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545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480">
        <v>8</v>
      </c>
      <c r="G7" s="270"/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471">
        <v>7</v>
      </c>
      <c r="G8" s="118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25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471">
        <v>9</v>
      </c>
      <c r="G9" s="131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471">
        <v>10</v>
      </c>
      <c r="G10" s="131"/>
      <c r="H10" s="9"/>
      <c r="I10" s="9"/>
      <c r="J10" s="14">
        <v>3</v>
      </c>
      <c r="K10" s="68">
        <v>2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45.75" thickBot="1" x14ac:dyDescent="0.3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471">
        <v>6</v>
      </c>
      <c r="G11" s="131" t="s">
        <v>187</v>
      </c>
      <c r="J11" s="10">
        <v>4</v>
      </c>
      <c r="K11" s="19">
        <v>1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25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475">
        <v>7</v>
      </c>
      <c r="G12" s="131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25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471">
        <v>6</v>
      </c>
      <c r="G13" s="519"/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479">
        <v>14</v>
      </c>
      <c r="G14" s="131" t="s">
        <v>186</v>
      </c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27.75" x14ac:dyDescent="0.25">
      <c r="A15" s="512">
        <v>12</v>
      </c>
      <c r="B15" s="520">
        <v>1</v>
      </c>
      <c r="C15" s="267" t="s">
        <v>25</v>
      </c>
      <c r="D15" s="468" t="s">
        <v>167</v>
      </c>
      <c r="E15" s="525" t="s">
        <v>168</v>
      </c>
      <c r="F15" s="480">
        <v>8</v>
      </c>
      <c r="G15" s="131"/>
      <c r="J15" s="25"/>
      <c r="K15" s="68"/>
      <c r="L15" s="71"/>
      <c r="M15" s="227"/>
      <c r="N15" s="73"/>
      <c r="O15" s="72"/>
      <c r="P15" s="123"/>
    </row>
    <row r="16" spans="1:17" ht="57" thickBot="1" x14ac:dyDescent="0.35">
      <c r="A16" s="513">
        <v>13</v>
      </c>
      <c r="B16" s="523">
        <v>1</v>
      </c>
      <c r="C16" s="481" t="s">
        <v>27</v>
      </c>
      <c r="D16" s="477" t="s">
        <v>169</v>
      </c>
      <c r="E16" s="529" t="s">
        <v>170</v>
      </c>
      <c r="F16" s="479">
        <v>11</v>
      </c>
      <c r="G16" s="223" t="s">
        <v>183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475">
        <v>15</v>
      </c>
      <c r="G17" s="223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484">
        <v>13</v>
      </c>
      <c r="G18" s="539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484">
        <v>12</v>
      </c>
      <c r="G19" s="539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">
      <c r="A20" s="514"/>
      <c r="B20" s="229"/>
      <c r="C20" s="162" t="s">
        <v>26</v>
      </c>
      <c r="D20" s="165" t="s">
        <v>55</v>
      </c>
      <c r="E20" s="532" t="s">
        <v>56</v>
      </c>
      <c r="F20" s="164">
        <v>0</v>
      </c>
      <c r="G20" s="276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164">
        <v>16</v>
      </c>
      <c r="G21" s="131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8</v>
      </c>
      <c r="G22" s="110"/>
      <c r="J22" s="1370" t="s">
        <v>23</v>
      </c>
      <c r="K22" s="1371"/>
      <c r="L22" s="1371"/>
      <c r="M22" s="1371"/>
      <c r="N22" s="1398"/>
      <c r="O22" s="225">
        <f>SUM(O7:O18)</f>
        <v>8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F21+F19+F18+F17+F16+F15+F14+F13+F12+F11+F10+F9+F8+F7</f>
        <v>142</v>
      </c>
      <c r="G23" s="111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150</v>
      </c>
      <c r="G24" s="112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277"/>
      <c r="B25" s="278"/>
      <c r="C25" s="279"/>
      <c r="D25" s="280"/>
      <c r="E25" s="282" t="s">
        <v>162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277"/>
      <c r="B26" s="278"/>
      <c r="C26" s="279"/>
      <c r="D26" s="280"/>
      <c r="E26" s="283" t="s">
        <v>161</v>
      </c>
      <c r="F26" s="281"/>
      <c r="G26" s="112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277"/>
      <c r="B27" s="317"/>
      <c r="C27" s="162" t="s">
        <v>26</v>
      </c>
      <c r="D27" s="166" t="s">
        <v>54</v>
      </c>
      <c r="E27" s="167" t="s">
        <v>54</v>
      </c>
      <c r="F27" s="169">
        <v>15</v>
      </c>
      <c r="G27" s="112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168">
        <v>6</v>
      </c>
      <c r="B28" s="314" t="s">
        <v>21</v>
      </c>
      <c r="C28" s="314"/>
      <c r="D28" s="315" t="s">
        <v>1</v>
      </c>
      <c r="E28" s="315" t="s">
        <v>19</v>
      </c>
      <c r="F28" s="316" t="s">
        <v>20</v>
      </c>
      <c r="G28" s="109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244">
        <v>7</v>
      </c>
      <c r="B29" s="543"/>
      <c r="C29" s="543"/>
      <c r="D29" s="543"/>
      <c r="E29" s="543"/>
      <c r="F29" s="544"/>
      <c r="G29" s="113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161">
        <v>8</v>
      </c>
      <c r="B30" s="487">
        <v>1</v>
      </c>
      <c r="C30" s="488" t="s">
        <v>27</v>
      </c>
      <c r="D30" s="468" t="s">
        <v>177</v>
      </c>
      <c r="E30" s="525" t="s">
        <v>179</v>
      </c>
      <c r="F30" s="489">
        <v>7</v>
      </c>
      <c r="G30" s="117"/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277"/>
      <c r="B31" s="490">
        <v>1</v>
      </c>
      <c r="C31" s="491" t="s">
        <v>27</v>
      </c>
      <c r="D31" s="251" t="s">
        <v>178</v>
      </c>
      <c r="E31" s="531" t="s">
        <v>170</v>
      </c>
      <c r="F31" s="492">
        <v>10</v>
      </c>
      <c r="G31" s="117"/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542" t="s">
        <v>4</v>
      </c>
      <c r="B32" s="493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496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499">
        <v>2</v>
      </c>
      <c r="C34" s="494" t="s">
        <v>27</v>
      </c>
      <c r="D34" s="252" t="s">
        <v>82</v>
      </c>
      <c r="E34" s="527" t="s">
        <v>83</v>
      </c>
      <c r="F34" s="500">
        <v>9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/>
      <c r="C35" s="202" t="s">
        <v>26</v>
      </c>
      <c r="D35" s="272" t="s">
        <v>57</v>
      </c>
      <c r="E35" s="540" t="s">
        <v>58</v>
      </c>
      <c r="F35" s="274">
        <v>0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2</v>
      </c>
      <c r="C36" s="202" t="s">
        <v>26</v>
      </c>
      <c r="D36" s="165" t="s">
        <v>89</v>
      </c>
      <c r="E36" s="532" t="s">
        <v>87</v>
      </c>
      <c r="F36" s="274">
        <v>10</v>
      </c>
      <c r="G36" s="125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69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SUM(F30:F37)</f>
        <v>63</v>
      </c>
      <c r="G38" s="111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63</v>
      </c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541"/>
      <c r="L43" s="541"/>
      <c r="M43" s="541"/>
      <c r="N43" s="29"/>
      <c r="O43" s="30"/>
      <c r="P43" s="28"/>
    </row>
    <row r="44" spans="1:16" ht="36" customHeight="1" x14ac:dyDescent="0.25">
      <c r="A44" s="284"/>
      <c r="J44" s="28"/>
      <c r="K44" s="541"/>
      <c r="L44" s="541"/>
      <c r="M44" s="541"/>
      <c r="N44" s="29"/>
      <c r="O44" s="30"/>
      <c r="P44" s="28"/>
    </row>
    <row r="45" spans="1:16" ht="36" customHeight="1" x14ac:dyDescent="0.35">
      <c r="A45" s="284"/>
      <c r="B45" s="547"/>
      <c r="C45" s="547"/>
      <c r="D45" s="1386" t="s">
        <v>17</v>
      </c>
      <c r="E45" s="1387"/>
      <c r="F45" s="290">
        <f>F23+F27+F38</f>
        <v>220</v>
      </c>
      <c r="G45" s="115"/>
      <c r="J45" s="28"/>
      <c r="K45" s="541"/>
      <c r="L45" s="541"/>
      <c r="M45" s="541"/>
      <c r="N45" s="29"/>
      <c r="O45" s="30"/>
      <c r="P45" s="28"/>
    </row>
    <row r="46" spans="1:16" ht="36" customHeight="1" x14ac:dyDescent="0.35">
      <c r="A46" s="284"/>
      <c r="B46" s="549"/>
      <c r="C46" s="549"/>
      <c r="D46" s="1388" t="s">
        <v>119</v>
      </c>
      <c r="E46" s="1389"/>
      <c r="F46" s="291">
        <f>F45+F22</f>
        <v>228</v>
      </c>
      <c r="G46" s="116"/>
      <c r="J46" s="28"/>
      <c r="K46" s="541"/>
      <c r="L46" s="541"/>
      <c r="M46" s="541"/>
      <c r="N46" s="29"/>
      <c r="O46" s="30"/>
      <c r="P46" s="28"/>
    </row>
    <row r="47" spans="1:16" ht="36" customHeight="1" x14ac:dyDescent="0.25">
      <c r="A47" s="284"/>
      <c r="J47" s="28"/>
      <c r="K47" s="541"/>
      <c r="L47" s="541"/>
      <c r="M47" s="541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546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548" t="s">
        <v>18</v>
      </c>
      <c r="B50" s="11">
        <v>1</v>
      </c>
      <c r="C50" s="16" t="s">
        <v>26</v>
      </c>
      <c r="D50" s="150" t="s">
        <v>171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1</v>
      </c>
      <c r="C51" s="17" t="s">
        <v>26</v>
      </c>
      <c r="D51" s="151" t="s">
        <v>173</v>
      </c>
      <c r="E51" s="132"/>
      <c r="F51" s="146"/>
      <c r="J51" s="143">
        <v>1</v>
      </c>
      <c r="K51" s="11">
        <v>1</v>
      </c>
      <c r="L51" s="16" t="s">
        <v>26</v>
      </c>
      <c r="M51" s="501" t="s">
        <v>171</v>
      </c>
      <c r="N51" s="137"/>
      <c r="O51" s="106"/>
    </row>
    <row r="52" spans="1:15" ht="32.25" thickBot="1" x14ac:dyDescent="0.35">
      <c r="A52" s="199" t="s">
        <v>62</v>
      </c>
      <c r="B52" s="13">
        <v>3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1</v>
      </c>
      <c r="L52" s="17" t="s">
        <v>26</v>
      </c>
      <c r="M52" s="502" t="s">
        <v>173</v>
      </c>
      <c r="N52" s="132"/>
      <c r="O52" s="107"/>
    </row>
    <row r="53" spans="1:15" ht="32.25" thickBot="1" x14ac:dyDescent="0.3">
      <c r="A53" s="54"/>
      <c r="B53" s="13">
        <v>3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3</v>
      </c>
      <c r="L53" s="134" t="s">
        <v>25</v>
      </c>
      <c r="M53" s="503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1</v>
      </c>
      <c r="C54" s="139" t="s">
        <v>27</v>
      </c>
      <c r="D54" s="153" t="s">
        <v>175</v>
      </c>
      <c r="E54" s="86"/>
      <c r="F54" s="149"/>
      <c r="J54" s="197">
        <v>4</v>
      </c>
      <c r="K54" s="13">
        <v>3</v>
      </c>
      <c r="L54" s="66" t="s">
        <v>27</v>
      </c>
      <c r="M54" s="503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2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1</v>
      </c>
      <c r="L55" s="139" t="s">
        <v>27</v>
      </c>
      <c r="M55" s="504" t="s">
        <v>175</v>
      </c>
      <c r="N55" s="86"/>
      <c r="O55" s="108"/>
    </row>
    <row r="56" spans="1:15" ht="45.75" customHeight="1" x14ac:dyDescent="0.25">
      <c r="A56" s="196">
        <v>3</v>
      </c>
      <c r="B56" s="13">
        <v>2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2</v>
      </c>
      <c r="L56" s="135" t="s">
        <v>26</v>
      </c>
      <c r="M56" s="503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4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2</v>
      </c>
      <c r="L57" s="13" t="s">
        <v>26</v>
      </c>
      <c r="M57" s="502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1</v>
      </c>
      <c r="C58" s="75" t="s">
        <v>25</v>
      </c>
      <c r="D58" s="150" t="s">
        <v>167</v>
      </c>
      <c r="F58" s="149"/>
      <c r="J58" s="75">
        <v>8</v>
      </c>
      <c r="K58" s="74">
        <v>4</v>
      </c>
      <c r="L58" s="75" t="s">
        <v>25</v>
      </c>
      <c r="M58" s="504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1</v>
      </c>
      <c r="C59" s="76" t="s">
        <v>25</v>
      </c>
      <c r="D59" s="153" t="s">
        <v>181</v>
      </c>
      <c r="E59" s="84"/>
      <c r="F59" s="145"/>
      <c r="J59" s="76">
        <v>9</v>
      </c>
      <c r="K59" s="15">
        <v>1</v>
      </c>
      <c r="L59" s="76" t="s">
        <v>25</v>
      </c>
      <c r="M59" s="501" t="s">
        <v>167</v>
      </c>
      <c r="N59" s="84"/>
      <c r="O59" s="106"/>
    </row>
    <row r="60" spans="1:15" ht="45.75" customHeight="1" thickBot="1" x14ac:dyDescent="0.3">
      <c r="A60" s="13">
        <v>7</v>
      </c>
      <c r="B60" s="18">
        <v>2</v>
      </c>
      <c r="C60" s="139" t="s">
        <v>27</v>
      </c>
      <c r="D60" s="154" t="s">
        <v>71</v>
      </c>
      <c r="E60" s="95" t="s">
        <v>166</v>
      </c>
      <c r="F60" s="149">
        <v>2</v>
      </c>
      <c r="J60" s="139">
        <v>10</v>
      </c>
      <c r="K60" s="16">
        <v>1</v>
      </c>
      <c r="L60" s="139" t="s">
        <v>27</v>
      </c>
      <c r="M60" s="504" t="s">
        <v>181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/>
      <c r="E61" s="95"/>
      <c r="F61" s="147"/>
      <c r="J61" s="230">
        <v>11</v>
      </c>
      <c r="K61" s="18">
        <v>2</v>
      </c>
      <c r="L61" s="142" t="s">
        <v>25</v>
      </c>
      <c r="M61" s="505" t="s">
        <v>71</v>
      </c>
      <c r="N61" s="95"/>
      <c r="O61" s="140"/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2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1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17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17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8" scale="4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Q74"/>
  <sheetViews>
    <sheetView topLeftCell="B27" zoomScale="70" zoomScaleNormal="70" zoomScalePageLayoutView="60" workbookViewId="0">
      <selection activeCell="G24" sqref="G24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182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458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520">
        <v>1</v>
      </c>
      <c r="C7" s="11" t="s">
        <v>26</v>
      </c>
      <c r="D7" s="468" t="s">
        <v>171</v>
      </c>
      <c r="E7" s="525" t="s">
        <v>172</v>
      </c>
      <c r="F7" s="480">
        <v>8</v>
      </c>
      <c r="G7" s="270"/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507">
        <v>2</v>
      </c>
      <c r="B8" s="521">
        <v>1</v>
      </c>
      <c r="C8" s="13" t="s">
        <v>26</v>
      </c>
      <c r="D8" s="253" t="s">
        <v>173</v>
      </c>
      <c r="E8" s="526" t="s">
        <v>174</v>
      </c>
      <c r="F8" s="471">
        <v>7</v>
      </c>
      <c r="G8" s="118"/>
      <c r="J8" s="12">
        <v>1</v>
      </c>
      <c r="K8" s="16">
        <v>4</v>
      </c>
      <c r="L8" s="267" t="s">
        <v>25</v>
      </c>
      <c r="M8" s="256" t="s">
        <v>3</v>
      </c>
      <c r="N8" s="525" t="s">
        <v>34</v>
      </c>
      <c r="O8" s="61">
        <v>2</v>
      </c>
      <c r="P8" s="535" t="s">
        <v>145</v>
      </c>
    </row>
    <row r="9" spans="1:17" ht="54" customHeight="1" x14ac:dyDescent="0.25">
      <c r="A9" s="508">
        <v>3</v>
      </c>
      <c r="B9" s="521">
        <v>3</v>
      </c>
      <c r="C9" s="472" t="s">
        <v>25</v>
      </c>
      <c r="D9" s="252" t="s">
        <v>47</v>
      </c>
      <c r="E9" s="527" t="s">
        <v>46</v>
      </c>
      <c r="F9" s="471">
        <v>9</v>
      </c>
      <c r="G9" s="131"/>
      <c r="J9" s="24">
        <v>2</v>
      </c>
      <c r="K9" s="17">
        <v>2</v>
      </c>
      <c r="L9" s="13" t="s">
        <v>26</v>
      </c>
      <c r="M9" s="258" t="s">
        <v>43</v>
      </c>
      <c r="N9" s="529" t="s">
        <v>31</v>
      </c>
      <c r="O9" s="260">
        <v>3</v>
      </c>
      <c r="P9" s="536" t="s">
        <v>148</v>
      </c>
    </row>
    <row r="10" spans="1:17" ht="63.75" customHeight="1" thickBot="1" x14ac:dyDescent="0.3">
      <c r="A10" s="507">
        <v>4</v>
      </c>
      <c r="B10" s="521">
        <v>3</v>
      </c>
      <c r="C10" s="268" t="s">
        <v>27</v>
      </c>
      <c r="D10" s="252" t="s">
        <v>48</v>
      </c>
      <c r="E10" s="528" t="s">
        <v>49</v>
      </c>
      <c r="F10" s="471">
        <v>10</v>
      </c>
      <c r="G10" s="131"/>
      <c r="H10" s="9"/>
      <c r="I10" s="9"/>
      <c r="J10" s="14">
        <v>3</v>
      </c>
      <c r="K10" s="68">
        <v>2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128</v>
      </c>
      <c r="Q10" s="9"/>
    </row>
    <row r="11" spans="1:17" ht="41.25" thickBot="1" x14ac:dyDescent="0.3">
      <c r="A11" s="509">
        <v>5</v>
      </c>
      <c r="B11" s="521">
        <v>1</v>
      </c>
      <c r="C11" s="13" t="s">
        <v>26</v>
      </c>
      <c r="D11" s="253" t="s">
        <v>175</v>
      </c>
      <c r="E11" s="529" t="s">
        <v>176</v>
      </c>
      <c r="F11" s="471">
        <v>5</v>
      </c>
      <c r="G11" s="131"/>
      <c r="J11" s="10">
        <v>4</v>
      </c>
      <c r="K11" s="19">
        <v>1</v>
      </c>
      <c r="L11" s="269" t="s">
        <v>26</v>
      </c>
      <c r="M11" s="264" t="s">
        <v>69</v>
      </c>
      <c r="N11" s="534" t="s">
        <v>139</v>
      </c>
      <c r="O11" s="60">
        <v>1</v>
      </c>
      <c r="P11" s="538" t="s">
        <v>140</v>
      </c>
    </row>
    <row r="12" spans="1:17" ht="63.75" customHeight="1" x14ac:dyDescent="0.25">
      <c r="A12" s="510">
        <v>9</v>
      </c>
      <c r="B12" s="522">
        <v>2</v>
      </c>
      <c r="C12" s="135" t="s">
        <v>26</v>
      </c>
      <c r="D12" s="252" t="s">
        <v>68</v>
      </c>
      <c r="E12" s="527" t="s">
        <v>74</v>
      </c>
      <c r="F12" s="475">
        <v>7</v>
      </c>
      <c r="G12" s="131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25">
      <c r="A13" s="508">
        <v>10</v>
      </c>
      <c r="B13" s="521">
        <v>2</v>
      </c>
      <c r="C13" s="13" t="s">
        <v>26</v>
      </c>
      <c r="D13" s="253" t="s">
        <v>69</v>
      </c>
      <c r="E13" s="529" t="s">
        <v>75</v>
      </c>
      <c r="F13" s="471">
        <v>6</v>
      </c>
      <c r="G13" s="519"/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">
      <c r="A14" s="511">
        <v>11</v>
      </c>
      <c r="B14" s="523">
        <v>4</v>
      </c>
      <c r="C14" s="476" t="s">
        <v>25</v>
      </c>
      <c r="D14" s="477" t="s">
        <v>7</v>
      </c>
      <c r="E14" s="530" t="s">
        <v>28</v>
      </c>
      <c r="F14" s="479">
        <v>13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27.75" x14ac:dyDescent="0.25">
      <c r="A15" s="512">
        <v>12</v>
      </c>
      <c r="B15" s="520">
        <v>1</v>
      </c>
      <c r="C15" s="267" t="s">
        <v>25</v>
      </c>
      <c r="D15" s="468" t="s">
        <v>167</v>
      </c>
      <c r="E15" s="525" t="s">
        <v>168</v>
      </c>
      <c r="F15" s="480">
        <v>8</v>
      </c>
      <c r="G15" s="131"/>
      <c r="J15" s="25"/>
      <c r="K15" s="68"/>
      <c r="L15" s="71"/>
      <c r="M15" s="227"/>
      <c r="N15" s="73"/>
      <c r="O15" s="72"/>
      <c r="P15" s="123"/>
    </row>
    <row r="16" spans="1:17" ht="57" thickBot="1" x14ac:dyDescent="0.35">
      <c r="A16" s="513">
        <v>13</v>
      </c>
      <c r="B16" s="523">
        <v>1</v>
      </c>
      <c r="C16" s="481" t="s">
        <v>27</v>
      </c>
      <c r="D16" s="477" t="s">
        <v>169</v>
      </c>
      <c r="E16" s="529" t="s">
        <v>170</v>
      </c>
      <c r="F16" s="479">
        <v>11</v>
      </c>
      <c r="G16" s="223" t="s">
        <v>183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41.25" thickBot="1" x14ac:dyDescent="0.35">
      <c r="A17" s="514"/>
      <c r="B17" s="524">
        <v>1</v>
      </c>
      <c r="C17" s="268"/>
      <c r="D17" s="251" t="s">
        <v>184</v>
      </c>
      <c r="E17" s="531" t="s">
        <v>185</v>
      </c>
      <c r="F17" s="475">
        <v>15</v>
      </c>
      <c r="G17" s="223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14</v>
      </c>
      <c r="B18" s="524">
        <v>2</v>
      </c>
      <c r="C18" s="482" t="s">
        <v>25</v>
      </c>
      <c r="D18" s="251" t="s">
        <v>71</v>
      </c>
      <c r="E18" s="531" t="s">
        <v>76</v>
      </c>
      <c r="F18" s="484">
        <v>13</v>
      </c>
      <c r="G18" s="539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/>
      <c r="B19" s="229">
        <v>2</v>
      </c>
      <c r="C19" s="485" t="s">
        <v>25</v>
      </c>
      <c r="D19" s="251" t="s">
        <v>70</v>
      </c>
      <c r="E19" s="531" t="s">
        <v>77</v>
      </c>
      <c r="F19" s="484">
        <v>12</v>
      </c>
      <c r="G19" s="539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7.25" customHeight="1" thickBot="1" x14ac:dyDescent="0.3">
      <c r="A20" s="514"/>
      <c r="B20" s="229"/>
      <c r="C20" s="162" t="s">
        <v>26</v>
      </c>
      <c r="D20" s="165" t="s">
        <v>55</v>
      </c>
      <c r="E20" s="532" t="s">
        <v>56</v>
      </c>
      <c r="F20" s="164">
        <v>0</v>
      </c>
      <c r="G20" s="276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164">
        <v>16</v>
      </c>
      <c r="G21" s="131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8</v>
      </c>
      <c r="G22" s="110"/>
      <c r="J22" s="1370" t="s">
        <v>23</v>
      </c>
      <c r="K22" s="1371"/>
      <c r="L22" s="1371"/>
      <c r="M22" s="1371"/>
      <c r="N22" s="1398"/>
      <c r="O22" s="225">
        <f>SUM(O7:O18)</f>
        <v>8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F21+F19+F18+F17+F16+F15+F14+F13+F12+F11+F10+F9+F8+F7</f>
        <v>140</v>
      </c>
      <c r="G23" s="111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148</v>
      </c>
      <c r="G24" s="112"/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277"/>
      <c r="B25" s="278"/>
      <c r="C25" s="279"/>
      <c r="D25" s="280"/>
      <c r="E25" s="282" t="s">
        <v>162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277"/>
      <c r="B26" s="278"/>
      <c r="C26" s="279"/>
      <c r="D26" s="280"/>
      <c r="E26" s="283" t="s">
        <v>161</v>
      </c>
      <c r="F26" s="281"/>
      <c r="G26" s="112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277"/>
      <c r="B27" s="317"/>
      <c r="C27" s="162" t="s">
        <v>26</v>
      </c>
      <c r="D27" s="166" t="s">
        <v>54</v>
      </c>
      <c r="E27" s="167" t="s">
        <v>54</v>
      </c>
      <c r="F27" s="169">
        <v>15</v>
      </c>
      <c r="G27" s="112"/>
      <c r="J27" s="79"/>
      <c r="K27" s="80"/>
      <c r="L27" s="80"/>
      <c r="M27" s="81"/>
      <c r="N27" s="99"/>
      <c r="O27" s="100"/>
      <c r="P27" s="79"/>
    </row>
    <row r="28" spans="1:17" ht="36" customHeight="1" x14ac:dyDescent="0.3">
      <c r="A28" s="168">
        <v>6</v>
      </c>
      <c r="B28" s="314" t="s">
        <v>21</v>
      </c>
      <c r="C28" s="314"/>
      <c r="D28" s="315" t="s">
        <v>1</v>
      </c>
      <c r="E28" s="315" t="s">
        <v>19</v>
      </c>
      <c r="F28" s="316" t="s">
        <v>20</v>
      </c>
      <c r="G28" s="109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244">
        <v>7</v>
      </c>
      <c r="B29" s="460"/>
      <c r="C29" s="460"/>
      <c r="D29" s="460"/>
      <c r="E29" s="460"/>
      <c r="F29" s="461"/>
      <c r="G29" s="113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161">
        <v>8</v>
      </c>
      <c r="B30" s="487">
        <v>1</v>
      </c>
      <c r="C30" s="488" t="s">
        <v>27</v>
      </c>
      <c r="D30" s="468" t="s">
        <v>177</v>
      </c>
      <c r="E30" s="525" t="s">
        <v>179</v>
      </c>
      <c r="F30" s="489">
        <v>7</v>
      </c>
      <c r="G30" s="117"/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277"/>
      <c r="B31" s="490">
        <v>1</v>
      </c>
      <c r="C31" s="491" t="s">
        <v>27</v>
      </c>
      <c r="D31" s="251" t="s">
        <v>178</v>
      </c>
      <c r="E31" s="531" t="s">
        <v>170</v>
      </c>
      <c r="F31" s="492">
        <v>10</v>
      </c>
      <c r="G31" s="117"/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459" t="s">
        <v>4</v>
      </c>
      <c r="B32" s="493">
        <v>4</v>
      </c>
      <c r="C32" s="494" t="s">
        <v>27</v>
      </c>
      <c r="D32" s="252" t="s">
        <v>12</v>
      </c>
      <c r="E32" s="527" t="s">
        <v>39</v>
      </c>
      <c r="F32" s="495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496">
        <v>2</v>
      </c>
      <c r="C33" s="497" t="s">
        <v>27</v>
      </c>
      <c r="D33" s="252" t="s">
        <v>81</v>
      </c>
      <c r="E33" s="527" t="s">
        <v>72</v>
      </c>
      <c r="F33" s="498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499">
        <v>2</v>
      </c>
      <c r="C34" s="494" t="s">
        <v>27</v>
      </c>
      <c r="D34" s="252" t="s">
        <v>82</v>
      </c>
      <c r="E34" s="527" t="s">
        <v>83</v>
      </c>
      <c r="F34" s="500">
        <v>9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/>
      <c r="C35" s="202" t="s">
        <v>26</v>
      </c>
      <c r="D35" s="272" t="s">
        <v>57</v>
      </c>
      <c r="E35" s="540" t="s">
        <v>58</v>
      </c>
      <c r="F35" s="274">
        <v>0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2</v>
      </c>
      <c r="C36" s="202" t="s">
        <v>26</v>
      </c>
      <c r="D36" s="165" t="s">
        <v>89</v>
      </c>
      <c r="E36" s="532" t="s">
        <v>87</v>
      </c>
      <c r="F36" s="274">
        <v>10</v>
      </c>
      <c r="G36" s="125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69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SUM(F30:F37)</f>
        <v>63</v>
      </c>
      <c r="G38" s="111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63</v>
      </c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462"/>
      <c r="L43" s="462"/>
      <c r="M43" s="462"/>
      <c r="N43" s="29"/>
      <c r="O43" s="30"/>
      <c r="P43" s="28"/>
    </row>
    <row r="44" spans="1:16" ht="36" customHeight="1" x14ac:dyDescent="0.25">
      <c r="A44" s="284"/>
      <c r="J44" s="28"/>
      <c r="K44" s="462"/>
      <c r="L44" s="462"/>
      <c r="M44" s="462"/>
      <c r="N44" s="29"/>
      <c r="O44" s="30"/>
      <c r="P44" s="28"/>
    </row>
    <row r="45" spans="1:16" ht="36" customHeight="1" x14ac:dyDescent="0.35">
      <c r="A45" s="284"/>
      <c r="B45" s="464"/>
      <c r="C45" s="464"/>
      <c r="D45" s="1386" t="s">
        <v>17</v>
      </c>
      <c r="E45" s="1387"/>
      <c r="F45" s="290">
        <f>F23+F27+F38</f>
        <v>218</v>
      </c>
      <c r="G45" s="115"/>
      <c r="J45" s="28"/>
      <c r="K45" s="462"/>
      <c r="L45" s="462"/>
      <c r="M45" s="462"/>
      <c r="N45" s="29"/>
      <c r="O45" s="30"/>
      <c r="P45" s="28"/>
    </row>
    <row r="46" spans="1:16" ht="36" customHeight="1" x14ac:dyDescent="0.35">
      <c r="A46" s="284"/>
      <c r="B46" s="466"/>
      <c r="C46" s="466"/>
      <c r="D46" s="1388" t="s">
        <v>119</v>
      </c>
      <c r="E46" s="1389"/>
      <c r="F46" s="291">
        <f>F45+F22</f>
        <v>226</v>
      </c>
      <c r="G46" s="116"/>
      <c r="J46" s="28"/>
      <c r="K46" s="462"/>
      <c r="L46" s="462"/>
      <c r="M46" s="462"/>
      <c r="N46" s="29"/>
      <c r="O46" s="30"/>
      <c r="P46" s="28"/>
    </row>
    <row r="47" spans="1:16" ht="36" customHeight="1" x14ac:dyDescent="0.25">
      <c r="A47" s="284"/>
      <c r="J47" s="28"/>
      <c r="K47" s="462"/>
      <c r="L47" s="462"/>
      <c r="M47" s="462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463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465" t="s">
        <v>18</v>
      </c>
      <c r="B50" s="11">
        <v>1</v>
      </c>
      <c r="C50" s="16" t="s">
        <v>26</v>
      </c>
      <c r="D50" s="150" t="s">
        <v>171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1</v>
      </c>
      <c r="C51" s="17" t="s">
        <v>26</v>
      </c>
      <c r="D51" s="151" t="s">
        <v>173</v>
      </c>
      <c r="E51" s="132"/>
      <c r="F51" s="146"/>
      <c r="J51" s="143">
        <v>1</v>
      </c>
      <c r="K51" s="11">
        <v>1</v>
      </c>
      <c r="L51" s="16" t="s">
        <v>26</v>
      </c>
      <c r="M51" s="501" t="s">
        <v>171</v>
      </c>
      <c r="N51" s="137"/>
      <c r="O51" s="106"/>
    </row>
    <row r="52" spans="1:15" ht="32.25" thickBot="1" x14ac:dyDescent="0.35">
      <c r="A52" s="199" t="s">
        <v>62</v>
      </c>
      <c r="B52" s="13">
        <v>3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1</v>
      </c>
      <c r="L52" s="17" t="s">
        <v>26</v>
      </c>
      <c r="M52" s="502" t="s">
        <v>173</v>
      </c>
      <c r="N52" s="132"/>
      <c r="O52" s="107"/>
    </row>
    <row r="53" spans="1:15" ht="32.25" thickBot="1" x14ac:dyDescent="0.3">
      <c r="A53" s="54"/>
      <c r="B53" s="13">
        <v>3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3</v>
      </c>
      <c r="L53" s="134" t="s">
        <v>25</v>
      </c>
      <c r="M53" s="503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1</v>
      </c>
      <c r="C54" s="139" t="s">
        <v>27</v>
      </c>
      <c r="D54" s="153" t="s">
        <v>175</v>
      </c>
      <c r="E54" s="86"/>
      <c r="F54" s="149"/>
      <c r="J54" s="197">
        <v>4</v>
      </c>
      <c r="K54" s="13">
        <v>3</v>
      </c>
      <c r="L54" s="66" t="s">
        <v>27</v>
      </c>
      <c r="M54" s="503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2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1</v>
      </c>
      <c r="L55" s="139" t="s">
        <v>27</v>
      </c>
      <c r="M55" s="504" t="s">
        <v>175</v>
      </c>
      <c r="N55" s="86"/>
      <c r="O55" s="108"/>
    </row>
    <row r="56" spans="1:15" ht="45.75" customHeight="1" x14ac:dyDescent="0.25">
      <c r="A56" s="196">
        <v>3</v>
      </c>
      <c r="B56" s="13">
        <v>2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2</v>
      </c>
      <c r="L56" s="135" t="s">
        <v>26</v>
      </c>
      <c r="M56" s="503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4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2</v>
      </c>
      <c r="L57" s="13" t="s">
        <v>26</v>
      </c>
      <c r="M57" s="502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1</v>
      </c>
      <c r="C58" s="75" t="s">
        <v>25</v>
      </c>
      <c r="D58" s="150" t="s">
        <v>167</v>
      </c>
      <c r="F58" s="149"/>
      <c r="J58" s="75">
        <v>8</v>
      </c>
      <c r="K58" s="74">
        <v>4</v>
      </c>
      <c r="L58" s="75" t="s">
        <v>25</v>
      </c>
      <c r="M58" s="504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1</v>
      </c>
      <c r="C59" s="76" t="s">
        <v>25</v>
      </c>
      <c r="D59" s="153" t="s">
        <v>181</v>
      </c>
      <c r="E59" s="84"/>
      <c r="F59" s="145"/>
      <c r="J59" s="76">
        <v>9</v>
      </c>
      <c r="K59" s="15">
        <v>1</v>
      </c>
      <c r="L59" s="76" t="s">
        <v>25</v>
      </c>
      <c r="M59" s="501" t="s">
        <v>167</v>
      </c>
      <c r="N59" s="84"/>
      <c r="O59" s="106"/>
    </row>
    <row r="60" spans="1:15" ht="45.75" customHeight="1" thickBot="1" x14ac:dyDescent="0.3">
      <c r="A60" s="13">
        <v>7</v>
      </c>
      <c r="B60" s="18">
        <v>2</v>
      </c>
      <c r="C60" s="139" t="s">
        <v>27</v>
      </c>
      <c r="D60" s="154" t="s">
        <v>71</v>
      </c>
      <c r="E60" s="95" t="s">
        <v>166</v>
      </c>
      <c r="F60" s="149">
        <v>2</v>
      </c>
      <c r="J60" s="139">
        <v>10</v>
      </c>
      <c r="K60" s="16">
        <v>1</v>
      </c>
      <c r="L60" s="139" t="s">
        <v>27</v>
      </c>
      <c r="M60" s="504" t="s">
        <v>181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/>
      <c r="E61" s="95"/>
      <c r="F61" s="147"/>
      <c r="J61" s="230">
        <v>11</v>
      </c>
      <c r="K61" s="18">
        <v>2</v>
      </c>
      <c r="L61" s="142" t="s">
        <v>25</v>
      </c>
      <c r="M61" s="505" t="s">
        <v>71</v>
      </c>
      <c r="N61" s="95"/>
      <c r="O61" s="140"/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2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1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17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17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Q73"/>
  <sheetViews>
    <sheetView topLeftCell="B22" zoomScale="70" zoomScaleNormal="70" zoomScalePageLayoutView="60" workbookViewId="0">
      <selection activeCell="F33" sqref="F33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180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453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10">
        <v>1</v>
      </c>
      <c r="B7" s="11">
        <v>1</v>
      </c>
      <c r="C7" s="11" t="s">
        <v>26</v>
      </c>
      <c r="D7" s="468" t="s">
        <v>171</v>
      </c>
      <c r="E7" s="257" t="s">
        <v>172</v>
      </c>
      <c r="F7" s="469">
        <v>8</v>
      </c>
      <c r="G7" s="270"/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12">
        <v>2</v>
      </c>
      <c r="B8" s="13">
        <v>1</v>
      </c>
      <c r="C8" s="13" t="s">
        <v>26</v>
      </c>
      <c r="D8" s="253" t="s">
        <v>173</v>
      </c>
      <c r="E8" s="470" t="s">
        <v>174</v>
      </c>
      <c r="F8" s="471">
        <v>7</v>
      </c>
      <c r="G8" s="118"/>
      <c r="J8" s="12">
        <v>1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2</v>
      </c>
      <c r="P8" s="96" t="s">
        <v>145</v>
      </c>
    </row>
    <row r="9" spans="1:17" ht="72" customHeight="1" x14ac:dyDescent="0.25">
      <c r="A9" s="24">
        <v>3</v>
      </c>
      <c r="B9" s="13">
        <v>3</v>
      </c>
      <c r="C9" s="472" t="s">
        <v>25</v>
      </c>
      <c r="D9" s="252" t="s">
        <v>47</v>
      </c>
      <c r="E9" s="473" t="s">
        <v>46</v>
      </c>
      <c r="F9" s="471">
        <v>9</v>
      </c>
      <c r="G9" s="131"/>
      <c r="J9" s="24">
        <v>2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3</v>
      </c>
      <c r="P9" s="91" t="s">
        <v>148</v>
      </c>
    </row>
    <row r="10" spans="1:17" ht="63.75" customHeight="1" thickBot="1" x14ac:dyDescent="0.3">
      <c r="A10" s="12">
        <v>4</v>
      </c>
      <c r="B10" s="13">
        <v>3</v>
      </c>
      <c r="C10" s="268" t="s">
        <v>27</v>
      </c>
      <c r="D10" s="252" t="s">
        <v>48</v>
      </c>
      <c r="E10" s="474" t="s">
        <v>49</v>
      </c>
      <c r="F10" s="471">
        <v>10</v>
      </c>
      <c r="G10" s="131"/>
      <c r="H10" s="9"/>
      <c r="I10" s="9"/>
      <c r="J10" s="14">
        <v>3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2</v>
      </c>
      <c r="P10" s="123" t="s">
        <v>128</v>
      </c>
      <c r="Q10" s="9"/>
    </row>
    <row r="11" spans="1:17" ht="81.75" customHeight="1" thickBot="1" x14ac:dyDescent="0.3">
      <c r="A11" s="160">
        <v>5</v>
      </c>
      <c r="B11" s="13">
        <v>1</v>
      </c>
      <c r="C11" s="13" t="s">
        <v>26</v>
      </c>
      <c r="D11" s="253" t="s">
        <v>175</v>
      </c>
      <c r="E11" s="259" t="s">
        <v>176</v>
      </c>
      <c r="F11" s="471">
        <v>5</v>
      </c>
      <c r="G11" s="131"/>
      <c r="J11" s="10">
        <v>4</v>
      </c>
      <c r="K11" s="19">
        <v>1</v>
      </c>
      <c r="L11" s="269" t="s">
        <v>26</v>
      </c>
      <c r="M11" s="264" t="s">
        <v>69</v>
      </c>
      <c r="N11" s="391" t="s">
        <v>139</v>
      </c>
      <c r="O11" s="60">
        <v>1</v>
      </c>
      <c r="P11" s="122" t="s">
        <v>140</v>
      </c>
    </row>
    <row r="12" spans="1:17" ht="46.5" customHeight="1" x14ac:dyDescent="0.25">
      <c r="A12" s="25">
        <v>9</v>
      </c>
      <c r="B12" s="135">
        <v>2</v>
      </c>
      <c r="C12" s="135" t="s">
        <v>26</v>
      </c>
      <c r="D12" s="252" t="s">
        <v>68</v>
      </c>
      <c r="E12" s="473" t="s">
        <v>74</v>
      </c>
      <c r="F12" s="475">
        <v>7</v>
      </c>
      <c r="G12" s="131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25">
      <c r="A13" s="24">
        <v>10</v>
      </c>
      <c r="B13" s="13">
        <v>2</v>
      </c>
      <c r="C13" s="13" t="s">
        <v>26</v>
      </c>
      <c r="D13" s="253" t="s">
        <v>69</v>
      </c>
      <c r="E13" s="259" t="s">
        <v>75</v>
      </c>
      <c r="F13" s="471">
        <v>6</v>
      </c>
      <c r="G13" s="467"/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">
      <c r="A14" s="26">
        <v>11</v>
      </c>
      <c r="B14" s="15">
        <v>4</v>
      </c>
      <c r="C14" s="476" t="s">
        <v>25</v>
      </c>
      <c r="D14" s="477" t="s">
        <v>7</v>
      </c>
      <c r="E14" s="478" t="s">
        <v>28</v>
      </c>
      <c r="F14" s="479">
        <v>13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58.5" customHeight="1" x14ac:dyDescent="0.25">
      <c r="A15" s="143">
        <v>12</v>
      </c>
      <c r="B15" s="11">
        <v>1</v>
      </c>
      <c r="C15" s="267" t="s">
        <v>25</v>
      </c>
      <c r="D15" s="468" t="s">
        <v>167</v>
      </c>
      <c r="E15" s="257" t="s">
        <v>168</v>
      </c>
      <c r="F15" s="480">
        <v>8</v>
      </c>
      <c r="G15" s="131"/>
      <c r="J15" s="25"/>
      <c r="K15" s="68"/>
      <c r="L15" s="71"/>
      <c r="M15" s="227"/>
      <c r="N15" s="73"/>
      <c r="O15" s="72"/>
      <c r="P15" s="123"/>
    </row>
    <row r="16" spans="1:17" ht="66" customHeight="1" thickBot="1" x14ac:dyDescent="0.35">
      <c r="A16" s="14">
        <v>13</v>
      </c>
      <c r="B16" s="15">
        <v>1</v>
      </c>
      <c r="C16" s="481" t="s">
        <v>27</v>
      </c>
      <c r="D16" s="477" t="s">
        <v>169</v>
      </c>
      <c r="E16" s="259" t="s">
        <v>170</v>
      </c>
      <c r="F16" s="479">
        <v>10</v>
      </c>
      <c r="G16" s="223"/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83.25" customHeight="1" thickBot="1" x14ac:dyDescent="0.3">
      <c r="A17" s="229">
        <v>14</v>
      </c>
      <c r="B17" s="486">
        <v>2</v>
      </c>
      <c r="C17" s="482" t="s">
        <v>25</v>
      </c>
      <c r="D17" s="251" t="s">
        <v>71</v>
      </c>
      <c r="E17" s="483" t="s">
        <v>76</v>
      </c>
      <c r="F17" s="484">
        <v>13</v>
      </c>
      <c r="G17" s="276" t="s">
        <v>165</v>
      </c>
      <c r="H17" s="9"/>
      <c r="I17" s="9"/>
      <c r="J17" s="229"/>
      <c r="L17" s="231"/>
      <c r="M17" s="98"/>
      <c r="N17" s="95"/>
      <c r="O17" s="232"/>
      <c r="P17" s="233"/>
      <c r="Q17" s="9"/>
    </row>
    <row r="18" spans="1:17" ht="83.25" customHeight="1" thickBot="1" x14ac:dyDescent="0.3">
      <c r="A18" s="229"/>
      <c r="B18" s="141">
        <v>2</v>
      </c>
      <c r="C18" s="485" t="s">
        <v>25</v>
      </c>
      <c r="D18" s="251" t="s">
        <v>70</v>
      </c>
      <c r="E18" s="483" t="s">
        <v>77</v>
      </c>
      <c r="F18" s="484">
        <v>12</v>
      </c>
      <c r="G18" s="276" t="s">
        <v>158</v>
      </c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36.75" customHeight="1" thickBot="1" x14ac:dyDescent="0.3">
      <c r="A19" s="229"/>
      <c r="B19" s="141"/>
      <c r="C19" s="162" t="s">
        <v>26</v>
      </c>
      <c r="D19" s="165" t="s">
        <v>55</v>
      </c>
      <c r="E19" s="163" t="s">
        <v>56</v>
      </c>
      <c r="F19" s="164">
        <v>0</v>
      </c>
      <c r="G19" s="276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6.5" customHeight="1" thickBot="1" x14ac:dyDescent="0.3">
      <c r="A20" s="138">
        <v>15</v>
      </c>
      <c r="B20" s="141">
        <v>2</v>
      </c>
      <c r="C20" s="162" t="s">
        <v>26</v>
      </c>
      <c r="D20" s="165" t="s">
        <v>86</v>
      </c>
      <c r="E20" s="163" t="s">
        <v>87</v>
      </c>
      <c r="F20" s="292">
        <v>16</v>
      </c>
      <c r="G20" s="131"/>
      <c r="H20" s="9"/>
      <c r="I20" s="9"/>
      <c r="J20" s="27"/>
      <c r="K20" s="19"/>
      <c r="L20" s="67"/>
      <c r="M20" s="228"/>
      <c r="N20" s="70"/>
      <c r="O20" s="124"/>
      <c r="P20" s="122"/>
      <c r="Q20" s="9"/>
    </row>
    <row r="21" spans="1:17" ht="30" customHeight="1" thickBot="1" x14ac:dyDescent="0.4">
      <c r="A21" s="50"/>
      <c r="B21" s="1403" t="s">
        <v>0</v>
      </c>
      <c r="C21" s="1351"/>
      <c r="D21" s="1352"/>
      <c r="E21" s="69" t="s">
        <v>11</v>
      </c>
      <c r="F21" s="224">
        <f>O21</f>
        <v>8</v>
      </c>
      <c r="G21" s="110"/>
      <c r="J21" s="1370" t="s">
        <v>23</v>
      </c>
      <c r="K21" s="1371"/>
      <c r="L21" s="1371"/>
      <c r="M21" s="1371"/>
      <c r="N21" s="1398"/>
      <c r="O21" s="225">
        <f>SUM(O7:O17)</f>
        <v>8</v>
      </c>
      <c r="P21" s="222"/>
    </row>
    <row r="22" spans="1:17" ht="36" customHeight="1" x14ac:dyDescent="0.25">
      <c r="A22" s="40"/>
      <c r="B22" s="1402" t="s">
        <v>13</v>
      </c>
      <c r="C22" s="1354"/>
      <c r="D22" s="1376"/>
      <c r="E22" s="7"/>
      <c r="F22" s="243">
        <f>F7+F9+F8+F10+F11+F12+F13+F14+F15+F16+F17+F18+F20</f>
        <v>124</v>
      </c>
      <c r="G22" s="111"/>
      <c r="J22" s="31"/>
      <c r="K22" s="1377"/>
      <c r="L22" s="1377"/>
      <c r="M22" s="1377"/>
      <c r="N22" s="32"/>
      <c r="O22" s="33"/>
      <c r="P22" s="31"/>
    </row>
    <row r="23" spans="1:17" ht="36" customHeight="1" thickBot="1" x14ac:dyDescent="0.35">
      <c r="A23" s="41"/>
      <c r="B23" s="1390" t="s">
        <v>14</v>
      </c>
      <c r="C23" s="1356"/>
      <c r="D23" s="1378"/>
      <c r="E23" s="42"/>
      <c r="F23" s="201">
        <f>F21+F22</f>
        <v>132</v>
      </c>
      <c r="G23" s="112">
        <f>F20+F18+F17+F16+F15+F14+F13+F12+F11+F10+F9+F8+F7</f>
        <v>124</v>
      </c>
      <c r="J23" s="79" t="s">
        <v>32</v>
      </c>
      <c r="K23" s="80"/>
      <c r="L23" s="80"/>
      <c r="M23" s="81"/>
      <c r="N23" s="99"/>
      <c r="O23" s="100"/>
      <c r="P23" s="79"/>
    </row>
    <row r="24" spans="1:17" ht="36" customHeight="1" x14ac:dyDescent="0.3">
      <c r="A24" s="277"/>
      <c r="B24" s="278"/>
      <c r="C24" s="279"/>
      <c r="D24" s="280"/>
      <c r="E24" s="282" t="s">
        <v>162</v>
      </c>
      <c r="F24" s="281"/>
      <c r="G24" s="112"/>
      <c r="J24" s="79"/>
      <c r="K24" s="80"/>
      <c r="L24" s="80"/>
      <c r="M24" s="81"/>
      <c r="N24" s="99"/>
      <c r="O24" s="100"/>
      <c r="P24" s="79"/>
    </row>
    <row r="25" spans="1:17" ht="36" customHeight="1" x14ac:dyDescent="0.3">
      <c r="A25" s="277"/>
      <c r="B25" s="278"/>
      <c r="C25" s="279"/>
      <c r="D25" s="280"/>
      <c r="E25" s="283" t="s">
        <v>161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17" ht="36" customHeight="1" thickBot="1" x14ac:dyDescent="0.35">
      <c r="A26" s="277"/>
      <c r="B26" s="317"/>
      <c r="C26" s="162" t="s">
        <v>26</v>
      </c>
      <c r="D26" s="166" t="s">
        <v>54</v>
      </c>
      <c r="E26" s="167" t="s">
        <v>54</v>
      </c>
      <c r="F26" s="169">
        <v>15</v>
      </c>
      <c r="G26" s="112"/>
      <c r="J26" s="79"/>
      <c r="K26" s="80"/>
      <c r="L26" s="80"/>
      <c r="M26" s="81"/>
      <c r="N26" s="99"/>
      <c r="O26" s="100"/>
      <c r="P26" s="79"/>
    </row>
    <row r="27" spans="1:17" ht="36" customHeight="1" x14ac:dyDescent="0.3">
      <c r="A27" s="168">
        <v>6</v>
      </c>
      <c r="B27" s="314" t="s">
        <v>21</v>
      </c>
      <c r="C27" s="314"/>
      <c r="D27" s="315" t="s">
        <v>1</v>
      </c>
      <c r="E27" s="315" t="s">
        <v>19</v>
      </c>
      <c r="F27" s="316" t="s">
        <v>20</v>
      </c>
      <c r="G27" s="109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244">
        <v>7</v>
      </c>
      <c r="B28" s="450"/>
      <c r="C28" s="450"/>
      <c r="D28" s="450"/>
      <c r="E28" s="450"/>
      <c r="F28" s="451"/>
      <c r="G28" s="113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161">
        <v>8</v>
      </c>
      <c r="B29" s="487">
        <v>1</v>
      </c>
      <c r="C29" s="488" t="s">
        <v>27</v>
      </c>
      <c r="D29" s="468" t="s">
        <v>177</v>
      </c>
      <c r="E29" s="257" t="s">
        <v>179</v>
      </c>
      <c r="F29" s="489">
        <v>7</v>
      </c>
      <c r="G29" s="117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277"/>
      <c r="B30" s="490">
        <v>1</v>
      </c>
      <c r="C30" s="491" t="s">
        <v>27</v>
      </c>
      <c r="D30" s="251" t="s">
        <v>178</v>
      </c>
      <c r="E30" s="483" t="s">
        <v>170</v>
      </c>
      <c r="F30" s="492">
        <v>10</v>
      </c>
      <c r="G30" s="117"/>
      <c r="J30" s="79"/>
      <c r="K30" s="80"/>
      <c r="L30" s="80"/>
      <c r="M30" s="81"/>
      <c r="N30" s="99"/>
      <c r="O30" s="100"/>
      <c r="P30" s="79"/>
    </row>
    <row r="31" spans="1:17" ht="28.5" thickBot="1" x14ac:dyDescent="0.3">
      <c r="A31" s="449" t="s">
        <v>4</v>
      </c>
      <c r="B31" s="493">
        <v>4</v>
      </c>
      <c r="C31" s="494" t="s">
        <v>27</v>
      </c>
      <c r="D31" s="252" t="s">
        <v>12</v>
      </c>
      <c r="E31" s="473" t="s">
        <v>39</v>
      </c>
      <c r="F31" s="495">
        <v>6</v>
      </c>
      <c r="G31" s="129"/>
      <c r="J31" s="1379" t="s">
        <v>4</v>
      </c>
      <c r="K31" s="1380"/>
      <c r="L31" s="1380"/>
      <c r="M31" s="1380"/>
      <c r="N31" s="1380"/>
      <c r="O31" s="1381"/>
    </row>
    <row r="32" spans="1:17" ht="47.25" customHeight="1" x14ac:dyDescent="0.25">
      <c r="A32" s="88">
        <v>1</v>
      </c>
      <c r="B32" s="496">
        <v>2</v>
      </c>
      <c r="C32" s="497" t="s">
        <v>27</v>
      </c>
      <c r="D32" s="252" t="s">
        <v>81</v>
      </c>
      <c r="E32" s="473" t="s">
        <v>72</v>
      </c>
      <c r="F32" s="498">
        <v>21</v>
      </c>
      <c r="G32" s="129"/>
      <c r="J32" s="43"/>
      <c r="K32" s="20"/>
      <c r="L32" s="20"/>
      <c r="M32" s="8"/>
      <c r="N32" s="8"/>
      <c r="O32" s="44"/>
      <c r="P32" s="43"/>
    </row>
    <row r="33" spans="1:16" ht="47.25" customHeight="1" thickBot="1" x14ac:dyDescent="0.3">
      <c r="A33" s="93">
        <v>2</v>
      </c>
      <c r="B33" s="499">
        <v>2</v>
      </c>
      <c r="C33" s="494" t="s">
        <v>27</v>
      </c>
      <c r="D33" s="252" t="s">
        <v>82</v>
      </c>
      <c r="E33" s="473" t="s">
        <v>83</v>
      </c>
      <c r="F33" s="500">
        <v>9</v>
      </c>
      <c r="G33" s="241" t="s">
        <v>0</v>
      </c>
      <c r="H33" t="s">
        <v>0</v>
      </c>
      <c r="J33" s="45"/>
      <c r="K33" s="2"/>
      <c r="L33" s="63"/>
      <c r="M33" s="6"/>
      <c r="N33" s="6"/>
      <c r="O33" s="46"/>
      <c r="P33" s="45" t="s">
        <v>0</v>
      </c>
    </row>
    <row r="34" spans="1:16" ht="47.25" customHeight="1" thickBot="1" x14ac:dyDescent="0.3">
      <c r="A34" s="123">
        <v>3</v>
      </c>
      <c r="B34" s="144"/>
      <c r="C34" s="202" t="s">
        <v>26</v>
      </c>
      <c r="D34" s="272" t="s">
        <v>57</v>
      </c>
      <c r="E34" s="273" t="s">
        <v>58</v>
      </c>
      <c r="F34" s="274">
        <v>0</v>
      </c>
      <c r="G34" s="125"/>
      <c r="J34" s="45"/>
      <c r="K34" s="2"/>
      <c r="L34" s="63"/>
      <c r="M34" s="6"/>
      <c r="N34" s="6"/>
      <c r="O34" s="46"/>
      <c r="P34" s="158" t="s">
        <v>0</v>
      </c>
    </row>
    <row r="35" spans="1:16" ht="47.25" customHeight="1" thickBot="1" x14ac:dyDescent="0.3">
      <c r="A35" s="93">
        <v>4</v>
      </c>
      <c r="B35" s="144">
        <v>2</v>
      </c>
      <c r="C35" s="202" t="s">
        <v>26</v>
      </c>
      <c r="D35" s="165" t="s">
        <v>89</v>
      </c>
      <c r="E35" s="163" t="s">
        <v>87</v>
      </c>
      <c r="F35" s="274">
        <v>10</v>
      </c>
      <c r="G35" s="125"/>
      <c r="H35" s="9" t="s">
        <v>10</v>
      </c>
      <c r="I35" s="9">
        <f>SUM(F31:F31)</f>
        <v>6</v>
      </c>
      <c r="J35" s="47"/>
      <c r="K35" s="21"/>
      <c r="L35" s="64"/>
      <c r="M35" s="48"/>
      <c r="N35" s="48"/>
      <c r="O35" s="49"/>
      <c r="P35" s="47"/>
    </row>
    <row r="36" spans="1:16" ht="47.25" customHeight="1" thickBot="1" x14ac:dyDescent="0.3">
      <c r="A36" s="96">
        <v>5</v>
      </c>
      <c r="B36" s="52"/>
      <c r="C36" s="52"/>
      <c r="D36" s="53"/>
      <c r="E36" s="58" t="s">
        <v>11</v>
      </c>
      <c r="F36" s="159">
        <f>SUM(O40)</f>
        <v>0</v>
      </c>
      <c r="G36" s="114"/>
      <c r="H36" s="9"/>
      <c r="I36" s="9"/>
      <c r="J36" s="237"/>
      <c r="K36" s="238"/>
      <c r="L36" s="238"/>
      <c r="M36" s="239"/>
      <c r="N36" s="239"/>
      <c r="O36" s="240"/>
      <c r="P36" s="237"/>
    </row>
    <row r="37" spans="1:16" ht="47.25" customHeight="1" thickBot="1" x14ac:dyDescent="0.3">
      <c r="A37" s="170">
        <v>6</v>
      </c>
      <c r="B37" s="1402" t="s">
        <v>15</v>
      </c>
      <c r="C37" s="1354"/>
      <c r="D37" s="1376"/>
      <c r="E37" s="7"/>
      <c r="F37" s="243">
        <f>SUM(F29:F36)</f>
        <v>63</v>
      </c>
      <c r="G37" s="111">
        <v>81</v>
      </c>
      <c r="H37" s="9"/>
      <c r="I37" s="9"/>
      <c r="J37" s="171"/>
      <c r="K37" s="172"/>
      <c r="L37" s="172"/>
      <c r="M37" s="173"/>
      <c r="N37" s="174"/>
      <c r="O37" s="175"/>
      <c r="P37" s="242"/>
    </row>
    <row r="38" spans="1:16" ht="59.25" customHeight="1" thickBot="1" x14ac:dyDescent="0.3">
      <c r="A38" s="170">
        <v>7</v>
      </c>
      <c r="B38" s="1390" t="s">
        <v>16</v>
      </c>
      <c r="C38" s="1356"/>
      <c r="D38" s="1378"/>
      <c r="E38" s="42"/>
      <c r="F38" s="201">
        <f>F37+F36</f>
        <v>63</v>
      </c>
      <c r="G38" s="112"/>
      <c r="H38" s="9"/>
      <c r="I38" s="9"/>
      <c r="J38" s="171"/>
      <c r="K38" s="172"/>
      <c r="L38" s="172"/>
      <c r="M38" s="173"/>
      <c r="N38" s="174"/>
      <c r="O38" s="175"/>
      <c r="P38" s="176"/>
    </row>
    <row r="39" spans="1:16" ht="59.25" customHeight="1" thickBot="1" x14ac:dyDescent="0.3">
      <c r="A39" s="170">
        <v>8</v>
      </c>
      <c r="B39" s="279"/>
      <c r="C39" s="279"/>
      <c r="D39" s="279"/>
      <c r="E39" s="287" t="s">
        <v>164</v>
      </c>
      <c r="F39" s="286"/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30" customHeight="1" thickBot="1" x14ac:dyDescent="0.3">
      <c r="A40" s="51"/>
      <c r="B40" s="279"/>
      <c r="C40" s="279"/>
      <c r="D40" s="279"/>
      <c r="E40" s="287" t="s">
        <v>163</v>
      </c>
      <c r="F40" s="286"/>
      <c r="G40" s="112"/>
      <c r="J40" s="1382" t="s">
        <v>24</v>
      </c>
      <c r="K40" s="1383"/>
      <c r="L40" s="1383"/>
      <c r="M40" s="1383"/>
      <c r="N40" s="1384"/>
      <c r="O40" s="60">
        <f>SUM(O32:O36)</f>
        <v>0</v>
      </c>
    </row>
    <row r="41" spans="1:16" ht="12.75" customHeight="1" thickBot="1" x14ac:dyDescent="0.3">
      <c r="A41" s="41"/>
      <c r="B41" s="279"/>
      <c r="C41" s="279"/>
      <c r="D41" s="279"/>
      <c r="E41" s="285"/>
      <c r="F41" s="286"/>
      <c r="G41" s="112"/>
      <c r="J41" s="28"/>
      <c r="K41" s="1385"/>
      <c r="L41" s="1385"/>
      <c r="M41" s="1385"/>
      <c r="N41" s="29"/>
      <c r="O41" s="30"/>
      <c r="P41" s="28"/>
    </row>
    <row r="42" spans="1:16" ht="36" hidden="1" customHeight="1" x14ac:dyDescent="0.25">
      <c r="A42" s="284"/>
      <c r="B42" s="279"/>
      <c r="C42" s="279"/>
      <c r="D42" s="279"/>
      <c r="E42" s="285"/>
      <c r="F42" s="286"/>
      <c r="G42" s="112"/>
      <c r="J42" s="28"/>
      <c r="K42" s="452"/>
      <c r="L42" s="452"/>
      <c r="M42" s="452"/>
      <c r="N42" s="29"/>
      <c r="O42" s="30"/>
      <c r="P42" s="28"/>
    </row>
    <row r="43" spans="1:16" ht="36" customHeight="1" x14ac:dyDescent="0.25">
      <c r="A43" s="284"/>
      <c r="J43" s="28"/>
      <c r="K43" s="452"/>
      <c r="L43" s="452"/>
      <c r="M43" s="452"/>
      <c r="N43" s="29"/>
      <c r="O43" s="30"/>
      <c r="P43" s="28"/>
    </row>
    <row r="44" spans="1:16" ht="36" customHeight="1" x14ac:dyDescent="0.35">
      <c r="A44" s="284"/>
      <c r="B44" s="455"/>
      <c r="C44" s="455"/>
      <c r="D44" s="1386" t="s">
        <v>17</v>
      </c>
      <c r="E44" s="1387"/>
      <c r="F44" s="290">
        <f>F22+F37</f>
        <v>187</v>
      </c>
      <c r="G44" s="115"/>
      <c r="J44" s="28"/>
      <c r="K44" s="452"/>
      <c r="L44" s="452"/>
      <c r="M44" s="452"/>
      <c r="N44" s="29"/>
      <c r="O44" s="30"/>
      <c r="P44" s="28"/>
    </row>
    <row r="45" spans="1:16" ht="36" customHeight="1" x14ac:dyDescent="0.35">
      <c r="A45" s="284"/>
      <c r="B45" s="457"/>
      <c r="C45" s="457"/>
      <c r="D45" s="1388" t="s">
        <v>119</v>
      </c>
      <c r="E45" s="1389"/>
      <c r="F45" s="291">
        <f>F44+F21</f>
        <v>195</v>
      </c>
      <c r="G45" s="116"/>
      <c r="J45" s="28"/>
      <c r="K45" s="452"/>
      <c r="L45" s="452"/>
      <c r="M45" s="452"/>
      <c r="N45" s="29"/>
      <c r="O45" s="30"/>
      <c r="P45" s="28"/>
    </row>
    <row r="46" spans="1:16" ht="36" customHeight="1" x14ac:dyDescent="0.25">
      <c r="A46" s="284"/>
      <c r="J46" s="28"/>
      <c r="K46" s="452"/>
      <c r="L46" s="452"/>
      <c r="M46" s="452"/>
      <c r="N46" s="29"/>
      <c r="O46" s="30"/>
      <c r="P46" s="28"/>
    </row>
    <row r="47" spans="1:16" ht="24" thickBot="1" x14ac:dyDescent="0.4">
      <c r="B47" s="200"/>
      <c r="C47" s="200"/>
      <c r="D47" s="200"/>
      <c r="E47" s="195"/>
      <c r="F47" s="195"/>
    </row>
    <row r="48" spans="1:16" ht="26.25" customHeight="1" thickBot="1" x14ac:dyDescent="0.4">
      <c r="A48" s="454" t="s">
        <v>17</v>
      </c>
      <c r="B48" s="55" t="s">
        <v>21</v>
      </c>
      <c r="C48" s="55"/>
      <c r="D48" s="56" t="s">
        <v>1</v>
      </c>
      <c r="E48" s="56" t="s">
        <v>35</v>
      </c>
      <c r="F48" s="57" t="s">
        <v>20</v>
      </c>
      <c r="J48" s="199" t="s">
        <v>65</v>
      </c>
      <c r="K48" s="200"/>
      <c r="L48" s="200"/>
      <c r="M48" s="200"/>
      <c r="N48" s="195"/>
      <c r="O48" s="195"/>
    </row>
    <row r="49" spans="1:15" ht="36.75" customHeight="1" thickBot="1" x14ac:dyDescent="0.4">
      <c r="A49" s="456" t="s">
        <v>18</v>
      </c>
      <c r="B49" s="11">
        <v>1</v>
      </c>
      <c r="C49" s="16" t="s">
        <v>26</v>
      </c>
      <c r="D49" s="150" t="s">
        <v>171</v>
      </c>
      <c r="E49" s="137"/>
      <c r="F49" s="145"/>
      <c r="J49" s="54"/>
      <c r="K49" s="55" t="s">
        <v>21</v>
      </c>
      <c r="L49" s="55"/>
      <c r="M49" s="56" t="s">
        <v>1</v>
      </c>
      <c r="N49" s="56" t="s">
        <v>35</v>
      </c>
      <c r="O49" s="57" t="s">
        <v>20</v>
      </c>
    </row>
    <row r="50" spans="1:15" ht="27.75" x14ac:dyDescent="0.25">
      <c r="B50" s="13">
        <v>1</v>
      </c>
      <c r="C50" s="17" t="s">
        <v>26</v>
      </c>
      <c r="D50" s="151" t="s">
        <v>173</v>
      </c>
      <c r="E50" s="132"/>
      <c r="F50" s="146"/>
      <c r="J50" s="143">
        <v>1</v>
      </c>
      <c r="K50" s="11">
        <v>1</v>
      </c>
      <c r="L50" s="16" t="s">
        <v>26</v>
      </c>
      <c r="M50" s="501" t="s">
        <v>171</v>
      </c>
      <c r="N50" s="137"/>
      <c r="O50" s="106"/>
    </row>
    <row r="51" spans="1:15" ht="32.25" thickBot="1" x14ac:dyDescent="0.35">
      <c r="A51" s="199" t="s">
        <v>62</v>
      </c>
      <c r="B51" s="13">
        <v>3</v>
      </c>
      <c r="C51" s="134" t="s">
        <v>25</v>
      </c>
      <c r="D51" s="152" t="s">
        <v>47</v>
      </c>
      <c r="E51" s="87" t="s">
        <v>90</v>
      </c>
      <c r="F51" s="146">
        <v>7</v>
      </c>
      <c r="J51" s="12">
        <v>2</v>
      </c>
      <c r="K51" s="13">
        <v>1</v>
      </c>
      <c r="L51" s="17" t="s">
        <v>26</v>
      </c>
      <c r="M51" s="502" t="s">
        <v>173</v>
      </c>
      <c r="N51" s="132"/>
      <c r="O51" s="107"/>
    </row>
    <row r="52" spans="1:15" ht="32.25" thickBot="1" x14ac:dyDescent="0.3">
      <c r="A52" s="54"/>
      <c r="B52" s="13">
        <v>3</v>
      </c>
      <c r="C52" s="66" t="s">
        <v>27</v>
      </c>
      <c r="D52" s="152" t="s">
        <v>48</v>
      </c>
      <c r="E52" s="275" t="s">
        <v>96</v>
      </c>
      <c r="F52" s="146">
        <v>5</v>
      </c>
      <c r="J52" s="196">
        <v>3</v>
      </c>
      <c r="K52" s="13">
        <v>3</v>
      </c>
      <c r="L52" s="134" t="s">
        <v>25</v>
      </c>
      <c r="M52" s="503" t="s">
        <v>47</v>
      </c>
      <c r="N52" s="87"/>
      <c r="O52" s="107"/>
    </row>
    <row r="53" spans="1:15" ht="45.75" customHeight="1" thickBot="1" x14ac:dyDescent="0.3">
      <c r="A53" s="143">
        <v>1</v>
      </c>
      <c r="B53" s="15">
        <v>1</v>
      </c>
      <c r="C53" s="139" t="s">
        <v>27</v>
      </c>
      <c r="D53" s="153" t="s">
        <v>175</v>
      </c>
      <c r="E53" s="86"/>
      <c r="F53" s="149"/>
      <c r="J53" s="197">
        <v>4</v>
      </c>
      <c r="K53" s="13">
        <v>3</v>
      </c>
      <c r="L53" s="66" t="s">
        <v>27</v>
      </c>
      <c r="M53" s="503" t="s">
        <v>48</v>
      </c>
      <c r="N53" s="133"/>
      <c r="O53" s="107"/>
    </row>
    <row r="54" spans="1:15" ht="45.75" customHeight="1" thickBot="1" x14ac:dyDescent="0.3">
      <c r="A54" s="12">
        <v>2</v>
      </c>
      <c r="B54" s="135">
        <v>2</v>
      </c>
      <c r="C54" s="135" t="s">
        <v>26</v>
      </c>
      <c r="D54" s="152" t="s">
        <v>68</v>
      </c>
      <c r="E54" s="87"/>
      <c r="F54" s="148"/>
      <c r="J54" s="198">
        <v>5</v>
      </c>
      <c r="K54" s="15">
        <v>1</v>
      </c>
      <c r="L54" s="139" t="s">
        <v>27</v>
      </c>
      <c r="M54" s="504" t="s">
        <v>175</v>
      </c>
      <c r="N54" s="86"/>
      <c r="O54" s="108"/>
    </row>
    <row r="55" spans="1:15" ht="45.75" customHeight="1" x14ac:dyDescent="0.25">
      <c r="A55" s="196">
        <v>3</v>
      </c>
      <c r="B55" s="13">
        <v>2</v>
      </c>
      <c r="C55" s="13" t="s">
        <v>26</v>
      </c>
      <c r="D55" s="151" t="s">
        <v>73</v>
      </c>
      <c r="E55" s="85"/>
      <c r="F55" s="146"/>
      <c r="J55" s="135">
        <v>6</v>
      </c>
      <c r="K55" s="135">
        <v>2</v>
      </c>
      <c r="L55" s="135" t="s">
        <v>26</v>
      </c>
      <c r="M55" s="503" t="s">
        <v>68</v>
      </c>
      <c r="N55" s="87"/>
      <c r="O55" s="136"/>
    </row>
    <row r="56" spans="1:15" ht="45.75" customHeight="1" thickBot="1" x14ac:dyDescent="0.3">
      <c r="A56" s="197">
        <v>4</v>
      </c>
      <c r="B56" s="74">
        <v>4</v>
      </c>
      <c r="C56" s="74"/>
      <c r="D56" s="153" t="s">
        <v>7</v>
      </c>
      <c r="E56" s="86" t="s">
        <v>116</v>
      </c>
      <c r="F56" s="250">
        <v>3</v>
      </c>
      <c r="J56" s="13">
        <v>7</v>
      </c>
      <c r="K56" s="13">
        <v>2</v>
      </c>
      <c r="L56" s="13" t="s">
        <v>26</v>
      </c>
      <c r="M56" s="502" t="s">
        <v>73</v>
      </c>
      <c r="N56" s="85"/>
      <c r="O56" s="107"/>
    </row>
    <row r="57" spans="1:15" ht="45.75" customHeight="1" thickBot="1" x14ac:dyDescent="0.3">
      <c r="A57" s="198">
        <v>5</v>
      </c>
      <c r="B57" s="15">
        <v>1</v>
      </c>
      <c r="C57" s="75" t="s">
        <v>25</v>
      </c>
      <c r="D57" s="150" t="s">
        <v>167</v>
      </c>
      <c r="F57" s="149"/>
      <c r="J57" s="75">
        <v>8</v>
      </c>
      <c r="K57" s="74">
        <v>4</v>
      </c>
      <c r="L57" s="75" t="s">
        <v>25</v>
      </c>
      <c r="M57" s="504" t="s">
        <v>7</v>
      </c>
      <c r="N57" s="86" t="s">
        <v>94</v>
      </c>
      <c r="O57" s="108">
        <v>1</v>
      </c>
    </row>
    <row r="58" spans="1:15" ht="45.75" customHeight="1" thickBot="1" x14ac:dyDescent="0.3">
      <c r="A58" s="135">
        <v>6</v>
      </c>
      <c r="B58" s="16">
        <v>1</v>
      </c>
      <c r="C58" s="76" t="s">
        <v>25</v>
      </c>
      <c r="D58" s="153" t="s">
        <v>181</v>
      </c>
      <c r="E58" s="84"/>
      <c r="F58" s="145"/>
      <c r="J58" s="76">
        <v>9</v>
      </c>
      <c r="K58" s="15">
        <v>1</v>
      </c>
      <c r="L58" s="76" t="s">
        <v>25</v>
      </c>
      <c r="M58" s="501" t="s">
        <v>167</v>
      </c>
      <c r="N58" s="84"/>
      <c r="O58" s="106"/>
    </row>
    <row r="59" spans="1:15" ht="45.75" customHeight="1" thickBot="1" x14ac:dyDescent="0.3">
      <c r="A59" s="13">
        <v>7</v>
      </c>
      <c r="B59" s="18">
        <v>2</v>
      </c>
      <c r="C59" s="139" t="s">
        <v>27</v>
      </c>
      <c r="D59" s="154" t="s">
        <v>71</v>
      </c>
      <c r="E59" s="95" t="s">
        <v>166</v>
      </c>
      <c r="F59" s="149">
        <v>2</v>
      </c>
      <c r="J59" s="139">
        <v>10</v>
      </c>
      <c r="K59" s="16">
        <v>1</v>
      </c>
      <c r="L59" s="139" t="s">
        <v>27</v>
      </c>
      <c r="M59" s="504" t="s">
        <v>181</v>
      </c>
      <c r="N59" s="86"/>
      <c r="O59" s="108"/>
    </row>
    <row r="60" spans="1:15" ht="45.75" customHeight="1" thickBot="1" x14ac:dyDescent="0.3">
      <c r="A60" s="74">
        <v>8</v>
      </c>
      <c r="B60" s="141">
        <v>1</v>
      </c>
      <c r="C60" s="230"/>
      <c r="D60" s="251"/>
      <c r="E60" s="95"/>
      <c r="F60" s="147"/>
      <c r="J60" s="230">
        <v>11</v>
      </c>
      <c r="K60" s="18">
        <v>2</v>
      </c>
      <c r="L60" s="142" t="s">
        <v>25</v>
      </c>
      <c r="M60" s="505" t="s">
        <v>71</v>
      </c>
      <c r="N60" s="95"/>
      <c r="O60" s="140"/>
    </row>
    <row r="61" spans="1:15" ht="45.75" customHeight="1" thickBot="1" x14ac:dyDescent="0.3">
      <c r="A61" s="75">
        <v>9</v>
      </c>
      <c r="B61" s="141">
        <v>1</v>
      </c>
      <c r="C61" s="230"/>
      <c r="D61" s="154"/>
      <c r="E61" s="95"/>
      <c r="F61" s="147"/>
      <c r="J61" s="142">
        <v>12</v>
      </c>
      <c r="K61" s="141">
        <v>2</v>
      </c>
      <c r="L61" s="142" t="s">
        <v>25</v>
      </c>
      <c r="M61" s="249" t="s">
        <v>88</v>
      </c>
      <c r="N61" s="95"/>
      <c r="O61" s="140"/>
    </row>
    <row r="62" spans="1:15" ht="45.75" customHeight="1" thickBot="1" x14ac:dyDescent="0.3">
      <c r="A62" s="76">
        <v>10</v>
      </c>
      <c r="B62" s="141">
        <v>4</v>
      </c>
      <c r="C62" s="142" t="s">
        <v>25</v>
      </c>
      <c r="D62" s="154"/>
      <c r="E62" s="95"/>
      <c r="F62" s="147"/>
      <c r="J62" s="41"/>
      <c r="K62" s="1399" t="s">
        <v>65</v>
      </c>
      <c r="L62" s="1400"/>
      <c r="M62" s="1401"/>
      <c r="N62" s="42"/>
      <c r="O62" s="201">
        <f>SUM(O50:O61)</f>
        <v>1</v>
      </c>
    </row>
    <row r="63" spans="1:15" ht="45.75" customHeight="1" thickBot="1" x14ac:dyDescent="0.3">
      <c r="A63" s="139">
        <v>11</v>
      </c>
      <c r="B63" s="1399" t="s">
        <v>14</v>
      </c>
      <c r="C63" s="1400"/>
      <c r="D63" s="1401"/>
      <c r="E63" s="42"/>
      <c r="F63" s="201">
        <f>SUM(F49:F62)</f>
        <v>17</v>
      </c>
    </row>
    <row r="64" spans="1:15" ht="45.75" customHeight="1" thickBot="1" x14ac:dyDescent="0.35">
      <c r="A64" s="230">
        <v>12</v>
      </c>
      <c r="B64" s="207"/>
      <c r="C64" s="207"/>
      <c r="D64" s="207"/>
      <c r="E64" s="207"/>
    </row>
    <row r="65" spans="1:6" ht="2.25" customHeight="1" thickBot="1" x14ac:dyDescent="0.3">
      <c r="A65" s="230">
        <v>12</v>
      </c>
      <c r="B65" s="11">
        <v>1</v>
      </c>
      <c r="C65" s="217" t="s">
        <v>27</v>
      </c>
      <c r="D65" s="150"/>
      <c r="E65" s="137"/>
      <c r="F65" s="214"/>
    </row>
    <row r="66" spans="1:6" ht="45.75" hidden="1" customHeight="1" thickBot="1" x14ac:dyDescent="0.3">
      <c r="A66" s="142">
        <v>13</v>
      </c>
      <c r="B66" s="13">
        <v>1</v>
      </c>
      <c r="C66" s="218" t="s">
        <v>27</v>
      </c>
      <c r="D66" s="151"/>
      <c r="E66" s="132"/>
      <c r="F66" s="215"/>
    </row>
    <row r="67" spans="1:6" ht="31.5" thickBot="1" x14ac:dyDescent="0.3">
      <c r="A67" s="41"/>
      <c r="B67" s="13">
        <v>1</v>
      </c>
      <c r="C67" s="219" t="s">
        <v>27</v>
      </c>
      <c r="D67" s="152"/>
      <c r="E67" s="87"/>
      <c r="F67" s="215"/>
    </row>
    <row r="68" spans="1:6" ht="31.5" thickBot="1" x14ac:dyDescent="0.35">
      <c r="A68" s="207" t="s">
        <v>64</v>
      </c>
      <c r="B68" s="210"/>
      <c r="C68" s="211"/>
      <c r="D68" s="212"/>
      <c r="E68" s="213"/>
      <c r="F68" s="216">
        <f>SUM(F65:F67)</f>
        <v>0</v>
      </c>
    </row>
    <row r="69" spans="1:6" ht="31.5" x14ac:dyDescent="0.25">
      <c r="A69" s="143">
        <v>1</v>
      </c>
      <c r="B69" s="210"/>
      <c r="C69" s="211"/>
      <c r="D69" s="221" t="s">
        <v>67</v>
      </c>
      <c r="E69" s="220" t="s">
        <v>66</v>
      </c>
      <c r="F69" s="216">
        <f>SUM(F63:F67)</f>
        <v>17</v>
      </c>
    </row>
    <row r="70" spans="1:6" ht="15.75" x14ac:dyDescent="0.25">
      <c r="A70" s="12">
        <v>2</v>
      </c>
    </row>
    <row r="71" spans="1:6" ht="15.75" x14ac:dyDescent="0.25">
      <c r="A71" s="208">
        <v>3</v>
      </c>
    </row>
    <row r="72" spans="1:6" ht="15.75" x14ac:dyDescent="0.25">
      <c r="A72" s="209"/>
    </row>
    <row r="73" spans="1:6" ht="15.75" x14ac:dyDescent="0.25">
      <c r="A73" s="209"/>
    </row>
  </sheetData>
  <mergeCells count="18">
    <mergeCell ref="B63:D63"/>
    <mergeCell ref="B22:D22"/>
    <mergeCell ref="K22:M22"/>
    <mergeCell ref="B23:D23"/>
    <mergeCell ref="J31:O31"/>
    <mergeCell ref="B37:D37"/>
    <mergeCell ref="B38:D38"/>
    <mergeCell ref="J40:N40"/>
    <mergeCell ref="K41:M41"/>
    <mergeCell ref="D44:E44"/>
    <mergeCell ref="D45:E45"/>
    <mergeCell ref="K62:M62"/>
    <mergeCell ref="A1:O1"/>
    <mergeCell ref="A3:O3"/>
    <mergeCell ref="A6:F6"/>
    <mergeCell ref="J6:O6"/>
    <mergeCell ref="B21:D21"/>
    <mergeCell ref="J21:N21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8"/>
  <sheetViews>
    <sheetView topLeftCell="A13" zoomScale="50" zoomScaleNormal="50" zoomScalePageLayoutView="60" workbookViewId="0">
      <selection activeCell="N26" sqref="N26"/>
    </sheetView>
  </sheetViews>
  <sheetFormatPr defaultRowHeight="15" x14ac:dyDescent="0.25"/>
  <cols>
    <col min="1" max="1" width="8.140625" customWidth="1"/>
    <col min="2" max="2" width="4.5703125" bestFit="1" customWidth="1"/>
    <col min="3" max="3" width="6.140625" customWidth="1"/>
    <col min="4" max="4" width="25.42578125" customWidth="1"/>
    <col min="5" max="5" width="61.7109375" customWidth="1"/>
    <col min="6" max="6" width="16.5703125" bestFit="1" customWidth="1"/>
    <col min="7" max="7" width="37.28515625" customWidth="1"/>
    <col min="8" max="8" width="10.85546875" customWidth="1"/>
    <col min="9" max="9" width="5.7109375" customWidth="1"/>
    <col min="10" max="10" width="3" customWidth="1"/>
    <col min="11" max="11" width="10.5703125" bestFit="1" customWidth="1"/>
    <col min="12" max="12" width="6.5703125" bestFit="1" customWidth="1"/>
    <col min="13" max="13" width="20.42578125" customWidth="1"/>
    <col min="14" max="14" width="56.42578125" customWidth="1"/>
    <col min="15" max="15" width="13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/>
      <c r="F2" s="1372" t="s">
        <v>311</v>
      </c>
      <c r="G2" s="1372"/>
      <c r="H2" s="1372"/>
      <c r="I2" s="1372"/>
      <c r="J2" s="206"/>
      <c r="K2" s="206"/>
      <c r="L2" s="104"/>
      <c r="M2" s="101"/>
      <c r="N2" s="101"/>
      <c r="O2" s="101"/>
      <c r="P2" s="103"/>
    </row>
    <row r="3" spans="1:17" ht="27" x14ac:dyDescent="0.25">
      <c r="A3" s="1359"/>
      <c r="B3" s="1359"/>
      <c r="C3" s="1359"/>
      <c r="D3" s="1359"/>
      <c r="E3" s="1359"/>
      <c r="F3" s="1359"/>
      <c r="G3" s="1359"/>
      <c r="H3" s="1359"/>
      <c r="I3" s="1359"/>
      <c r="J3" s="1359"/>
      <c r="K3" s="1359"/>
      <c r="L3" s="1359"/>
      <c r="M3" s="1359"/>
      <c r="N3" s="1359"/>
      <c r="O3" s="1359"/>
    </row>
    <row r="4" spans="1:17" ht="24" thickBot="1" x14ac:dyDescent="0.4">
      <c r="A4" s="23" t="s">
        <v>0</v>
      </c>
      <c r="B4" s="22"/>
      <c r="C4" s="22"/>
      <c r="D4" s="34"/>
      <c r="E4" s="3"/>
      <c r="F4" s="3"/>
      <c r="G4" s="3"/>
      <c r="J4" s="1043" t="s">
        <v>32</v>
      </c>
      <c r="K4" s="1038"/>
      <c r="L4" s="1038"/>
      <c r="M4" s="1039"/>
      <c r="N4" s="1040"/>
      <c r="O4" s="1041"/>
      <c r="P4" s="1037"/>
    </row>
    <row r="5" spans="1:17" ht="38.25" thickBot="1" x14ac:dyDescent="0.3">
      <c r="A5" s="823" t="s">
        <v>257</v>
      </c>
      <c r="B5" s="859" t="s">
        <v>21</v>
      </c>
      <c r="C5" s="822"/>
      <c r="D5" s="607" t="s">
        <v>1</v>
      </c>
      <c r="E5" s="607" t="s">
        <v>19</v>
      </c>
      <c r="F5" s="608" t="s">
        <v>20</v>
      </c>
      <c r="G5" s="706"/>
      <c r="J5" s="823"/>
      <c r="K5" s="1090" t="s">
        <v>21</v>
      </c>
      <c r="L5" s="1091"/>
      <c r="M5" s="798" t="s">
        <v>1</v>
      </c>
      <c r="N5" s="1092" t="s">
        <v>19</v>
      </c>
      <c r="O5" s="798" t="s">
        <v>20</v>
      </c>
      <c r="P5" s="865" t="s">
        <v>35</v>
      </c>
    </row>
    <row r="6" spans="1:17" ht="24" thickBot="1" x14ac:dyDescent="0.3">
      <c r="A6" s="1360" t="s">
        <v>2</v>
      </c>
      <c r="B6" s="1361"/>
      <c r="C6" s="1361"/>
      <c r="D6" s="1361"/>
      <c r="E6" s="1361"/>
      <c r="F6" s="1362"/>
      <c r="G6" s="925"/>
      <c r="J6" s="1363" t="s">
        <v>2</v>
      </c>
      <c r="K6" s="1364"/>
      <c r="L6" s="1364"/>
      <c r="M6" s="1364"/>
      <c r="N6" s="1364"/>
      <c r="O6" s="1365"/>
    </row>
    <row r="7" spans="1:17" ht="61.5" thickBot="1" x14ac:dyDescent="0.35">
      <c r="A7" s="941">
        <v>1</v>
      </c>
      <c r="B7" s="928">
        <v>1</v>
      </c>
      <c r="C7" s="986" t="s">
        <v>25</v>
      </c>
      <c r="D7" s="981" t="s">
        <v>167</v>
      </c>
      <c r="E7" s="982" t="s">
        <v>168</v>
      </c>
      <c r="F7" s="978">
        <v>14</v>
      </c>
      <c r="G7" s="789" t="s">
        <v>290</v>
      </c>
      <c r="J7" s="950">
        <v>1</v>
      </c>
      <c r="K7" s="1029">
        <v>2</v>
      </c>
      <c r="L7" s="950" t="s">
        <v>25</v>
      </c>
      <c r="M7" s="1025" t="s">
        <v>71</v>
      </c>
      <c r="N7" s="816" t="s">
        <v>216</v>
      </c>
      <c r="O7" s="1020">
        <v>2</v>
      </c>
      <c r="P7" s="816" t="s">
        <v>217</v>
      </c>
    </row>
    <row r="8" spans="1:17" ht="41.25" thickBot="1" x14ac:dyDescent="0.35">
      <c r="A8" s="941">
        <v>2</v>
      </c>
      <c r="B8" s="939">
        <v>1</v>
      </c>
      <c r="C8" s="976" t="s">
        <v>25</v>
      </c>
      <c r="D8" s="983" t="s">
        <v>184</v>
      </c>
      <c r="E8" s="984" t="s">
        <v>185</v>
      </c>
      <c r="F8" s="979">
        <v>15</v>
      </c>
      <c r="G8" s="789"/>
      <c r="J8" s="1031">
        <v>2</v>
      </c>
      <c r="K8" s="1029">
        <v>4</v>
      </c>
      <c r="L8" s="986" t="s">
        <v>25</v>
      </c>
      <c r="M8" s="1026" t="s">
        <v>3</v>
      </c>
      <c r="N8" s="969" t="s">
        <v>34</v>
      </c>
      <c r="O8" s="1021">
        <v>2</v>
      </c>
      <c r="P8" s="816" t="s">
        <v>293</v>
      </c>
    </row>
    <row r="9" spans="1:17" ht="41.25" thickBot="1" x14ac:dyDescent="0.35">
      <c r="A9" s="940">
        <v>3</v>
      </c>
      <c r="B9" s="928">
        <v>1</v>
      </c>
      <c r="C9" s="977" t="s">
        <v>27</v>
      </c>
      <c r="D9" s="981" t="s">
        <v>169</v>
      </c>
      <c r="E9" s="982" t="s">
        <v>170</v>
      </c>
      <c r="F9" s="980">
        <v>15</v>
      </c>
      <c r="G9" s="930"/>
      <c r="J9" s="950">
        <v>3</v>
      </c>
      <c r="K9" s="1030">
        <v>3</v>
      </c>
      <c r="L9" s="937" t="s">
        <v>27</v>
      </c>
      <c r="M9" s="1027" t="s">
        <v>48</v>
      </c>
      <c r="N9" s="1023" t="s">
        <v>8</v>
      </c>
      <c r="O9" s="1022">
        <v>1</v>
      </c>
      <c r="P9" s="537" t="s">
        <v>294</v>
      </c>
    </row>
    <row r="10" spans="1:17" ht="28.5" thickBot="1" x14ac:dyDescent="0.3">
      <c r="A10" s="941">
        <v>4</v>
      </c>
      <c r="B10" s="928">
        <v>1</v>
      </c>
      <c r="C10" s="928" t="s">
        <v>26</v>
      </c>
      <c r="D10" s="981" t="s">
        <v>171</v>
      </c>
      <c r="E10" s="982" t="s">
        <v>172</v>
      </c>
      <c r="F10" s="980">
        <v>9</v>
      </c>
      <c r="G10" s="931"/>
      <c r="J10" s="949">
        <v>4</v>
      </c>
      <c r="K10" s="882">
        <v>2</v>
      </c>
      <c r="L10" s="1028" t="s">
        <v>26</v>
      </c>
      <c r="M10" s="1032" t="s">
        <v>69</v>
      </c>
      <c r="N10" s="1024" t="s">
        <v>139</v>
      </c>
      <c r="O10" s="1021">
        <v>1</v>
      </c>
      <c r="P10" s="816" t="s">
        <v>296</v>
      </c>
    </row>
    <row r="11" spans="1:17" ht="114" customHeight="1" thickBot="1" x14ac:dyDescent="0.3">
      <c r="A11" s="952">
        <v>5</v>
      </c>
      <c r="B11" s="928">
        <v>1</v>
      </c>
      <c r="C11" s="939" t="s">
        <v>26</v>
      </c>
      <c r="D11" s="985" t="s">
        <v>173</v>
      </c>
      <c r="E11" s="968" t="s">
        <v>174</v>
      </c>
      <c r="F11" s="962">
        <v>6</v>
      </c>
      <c r="G11" s="943"/>
      <c r="J11" s="882">
        <v>5</v>
      </c>
      <c r="K11" s="882">
        <v>2</v>
      </c>
      <c r="L11" s="942" t="s">
        <v>26</v>
      </c>
      <c r="M11" s="1093" t="s">
        <v>43</v>
      </c>
      <c r="N11" s="1094" t="s">
        <v>297</v>
      </c>
      <c r="O11" s="1095">
        <v>3</v>
      </c>
      <c r="P11" s="816" t="s">
        <v>295</v>
      </c>
    </row>
    <row r="12" spans="1:17" ht="57" customHeight="1" thickBot="1" x14ac:dyDescent="0.4">
      <c r="A12" s="882">
        <v>6</v>
      </c>
      <c r="B12" s="942">
        <v>1</v>
      </c>
      <c r="C12" s="942" t="s">
        <v>26</v>
      </c>
      <c r="D12" s="955" t="s">
        <v>175</v>
      </c>
      <c r="E12" s="969" t="s">
        <v>176</v>
      </c>
      <c r="F12" s="962">
        <v>4</v>
      </c>
      <c r="G12" s="929" t="s">
        <v>288</v>
      </c>
      <c r="J12" s="1370" t="s">
        <v>23</v>
      </c>
      <c r="K12" s="1371"/>
      <c r="L12" s="1371"/>
      <c r="M12" s="1371"/>
      <c r="N12" s="1371"/>
      <c r="O12" s="1096">
        <f>SUM(O7:O11)</f>
        <v>9</v>
      </c>
      <c r="P12" s="222"/>
    </row>
    <row r="13" spans="1:17" ht="66" customHeight="1" thickBot="1" x14ac:dyDescent="0.35">
      <c r="A13" s="821">
        <v>7</v>
      </c>
      <c r="B13" s="951">
        <v>2</v>
      </c>
      <c r="C13" s="944" t="s">
        <v>25</v>
      </c>
      <c r="D13" s="956" t="s">
        <v>71</v>
      </c>
      <c r="E13" s="970" t="s">
        <v>76</v>
      </c>
      <c r="F13" s="963">
        <v>10</v>
      </c>
      <c r="G13" s="930"/>
      <c r="J13" s="31"/>
      <c r="K13" s="1042"/>
      <c r="L13" s="1042"/>
      <c r="M13" s="1042"/>
      <c r="N13" s="1042"/>
      <c r="O13" s="33"/>
      <c r="P13" s="31"/>
    </row>
    <row r="14" spans="1:17" ht="66" customHeight="1" thickBot="1" x14ac:dyDescent="0.4">
      <c r="A14" s="882">
        <v>8</v>
      </c>
      <c r="B14" s="950">
        <v>2</v>
      </c>
      <c r="C14" s="935" t="s">
        <v>25</v>
      </c>
      <c r="D14" s="956" t="s">
        <v>70</v>
      </c>
      <c r="E14" s="970" t="s">
        <v>77</v>
      </c>
      <c r="F14" s="963">
        <v>11</v>
      </c>
      <c r="G14" s="945"/>
      <c r="J14" s="1174" t="s">
        <v>32</v>
      </c>
      <c r="K14" s="1086"/>
      <c r="L14" s="1086"/>
      <c r="M14" s="1087"/>
      <c r="N14" s="1088"/>
      <c r="O14" s="1089"/>
      <c r="P14" s="1036"/>
    </row>
    <row r="15" spans="1:17" ht="66" customHeight="1" thickBot="1" x14ac:dyDescent="0.35">
      <c r="A15" s="821">
        <v>9</v>
      </c>
      <c r="B15" s="951">
        <v>2</v>
      </c>
      <c r="C15" s="833" t="s">
        <v>26</v>
      </c>
      <c r="D15" s="957" t="s">
        <v>68</v>
      </c>
      <c r="E15" s="971" t="s">
        <v>74</v>
      </c>
      <c r="F15" s="964">
        <v>7</v>
      </c>
      <c r="G15" s="789"/>
      <c r="J15" s="1343" t="s">
        <v>4</v>
      </c>
      <c r="K15" s="1344"/>
      <c r="L15" s="1344"/>
      <c r="M15" s="1344"/>
      <c r="N15" s="1344"/>
      <c r="O15" s="1345"/>
    </row>
    <row r="16" spans="1:17" ht="63.75" customHeight="1" thickBot="1" x14ac:dyDescent="0.35">
      <c r="A16" s="882">
        <v>10</v>
      </c>
      <c r="B16" s="942">
        <v>2</v>
      </c>
      <c r="C16" s="832" t="s">
        <v>26</v>
      </c>
      <c r="D16" s="958" t="s">
        <v>69</v>
      </c>
      <c r="E16" s="972" t="s">
        <v>75</v>
      </c>
      <c r="F16" s="965">
        <v>5</v>
      </c>
      <c r="G16" s="946"/>
      <c r="H16" s="9"/>
      <c r="I16" s="9"/>
      <c r="J16" s="1084"/>
      <c r="K16" s="950" t="s">
        <v>298</v>
      </c>
      <c r="L16" s="1082"/>
      <c r="M16" s="1080" t="s">
        <v>1</v>
      </c>
      <c r="N16" s="1085" t="s">
        <v>19</v>
      </c>
      <c r="O16" s="949" t="s">
        <v>20</v>
      </c>
      <c r="P16" s="802" t="s">
        <v>35</v>
      </c>
      <c r="Q16" s="9"/>
    </row>
    <row r="17" spans="1:17" ht="63.75" customHeight="1" thickBot="1" x14ac:dyDescent="0.35">
      <c r="A17" s="821">
        <v>11</v>
      </c>
      <c r="B17" s="932">
        <v>3</v>
      </c>
      <c r="C17" s="936" t="s">
        <v>25</v>
      </c>
      <c r="D17" s="957" t="s">
        <v>47</v>
      </c>
      <c r="E17" s="971" t="s">
        <v>46</v>
      </c>
      <c r="F17" s="965">
        <v>9</v>
      </c>
      <c r="G17" s="789"/>
      <c r="H17" s="9"/>
      <c r="I17" s="9"/>
      <c r="J17" s="816">
        <v>1</v>
      </c>
      <c r="K17" s="1083">
        <v>1</v>
      </c>
      <c r="L17" s="1083"/>
      <c r="M17" s="1081" t="s">
        <v>300</v>
      </c>
      <c r="N17" s="969" t="s">
        <v>301</v>
      </c>
      <c r="O17" s="1044">
        <v>1</v>
      </c>
      <c r="P17" s="536" t="s">
        <v>299</v>
      </c>
      <c r="Q17" s="9"/>
    </row>
    <row r="18" spans="1:17" ht="61.5" customHeight="1" thickBot="1" x14ac:dyDescent="0.35">
      <c r="A18" s="949">
        <v>12</v>
      </c>
      <c r="B18" s="933">
        <v>3</v>
      </c>
      <c r="C18" s="937" t="s">
        <v>27</v>
      </c>
      <c r="D18" s="957" t="s">
        <v>48</v>
      </c>
      <c r="E18" s="973" t="s">
        <v>49</v>
      </c>
      <c r="F18" s="965">
        <v>10</v>
      </c>
      <c r="G18" s="789"/>
      <c r="J18" s="1373" t="s">
        <v>24</v>
      </c>
      <c r="K18" s="1374"/>
      <c r="L18" s="1374"/>
      <c r="M18" s="1374"/>
      <c r="N18" s="1375"/>
      <c r="O18" s="927">
        <v>1</v>
      </c>
      <c r="P18" s="1045"/>
    </row>
    <row r="19" spans="1:17" ht="63.75" customHeight="1" thickBot="1" x14ac:dyDescent="0.35">
      <c r="A19" s="821">
        <v>13</v>
      </c>
      <c r="B19" s="934">
        <v>4</v>
      </c>
      <c r="C19" s="938" t="s">
        <v>25</v>
      </c>
      <c r="D19" s="959" t="s">
        <v>7</v>
      </c>
      <c r="E19" s="974" t="s">
        <v>28</v>
      </c>
      <c r="F19" s="966">
        <v>14</v>
      </c>
      <c r="G19" s="947"/>
      <c r="J19" s="28"/>
      <c r="K19" s="926"/>
      <c r="L19" s="926"/>
      <c r="M19" s="926"/>
      <c r="N19" s="29"/>
      <c r="O19" s="30"/>
      <c r="P19" s="1046"/>
    </row>
    <row r="20" spans="1:17" ht="61.5" customHeight="1" thickBot="1" x14ac:dyDescent="0.4">
      <c r="A20" s="950">
        <v>14</v>
      </c>
      <c r="B20" s="950">
        <v>1</v>
      </c>
      <c r="C20" s="954" t="s">
        <v>26</v>
      </c>
      <c r="D20" s="960" t="s">
        <v>237</v>
      </c>
      <c r="E20" s="975" t="s">
        <v>238</v>
      </c>
      <c r="F20" s="967">
        <v>8</v>
      </c>
      <c r="G20" s="948"/>
      <c r="H20" s="9"/>
      <c r="I20" s="9"/>
      <c r="J20" s="1154"/>
      <c r="K20" s="1349" t="s">
        <v>65</v>
      </c>
      <c r="L20" s="1349"/>
      <c r="M20" s="1349"/>
      <c r="N20" s="1349"/>
      <c r="O20" s="1349"/>
      <c r="P20" s="28"/>
      <c r="Q20" s="9"/>
    </row>
    <row r="21" spans="1:17" ht="46.5" customHeight="1" thickBot="1" x14ac:dyDescent="0.35">
      <c r="A21" s="515">
        <v>15</v>
      </c>
      <c r="B21" s="953">
        <v>2</v>
      </c>
      <c r="C21" s="954" t="s">
        <v>26</v>
      </c>
      <c r="D21" s="961" t="s">
        <v>86</v>
      </c>
      <c r="E21" s="975" t="s">
        <v>87</v>
      </c>
      <c r="F21" s="967">
        <v>16</v>
      </c>
      <c r="G21" s="789"/>
      <c r="H21" s="9"/>
      <c r="I21" s="9"/>
      <c r="L21" s="55" t="s">
        <v>21</v>
      </c>
      <c r="M21" s="55"/>
      <c r="N21" s="56" t="s">
        <v>1</v>
      </c>
      <c r="O21" s="56" t="s">
        <v>35</v>
      </c>
      <c r="P21" s="57" t="s">
        <v>20</v>
      </c>
      <c r="Q21" s="9"/>
    </row>
    <row r="22" spans="1:17" ht="46.5" customHeight="1" thickBot="1" x14ac:dyDescent="0.35">
      <c r="A22" s="515"/>
      <c r="B22" s="514"/>
      <c r="C22" s="1179"/>
      <c r="D22" s="1180"/>
      <c r="E22" s="1181"/>
      <c r="F22" s="1182"/>
      <c r="G22" s="947"/>
      <c r="H22" s="9"/>
      <c r="I22" s="9"/>
      <c r="K22" s="1196">
        <v>1</v>
      </c>
      <c r="L22" s="1186">
        <v>1</v>
      </c>
      <c r="M22" s="646" t="s">
        <v>25</v>
      </c>
      <c r="N22" s="501" t="s">
        <v>167</v>
      </c>
      <c r="O22" s="618"/>
      <c r="P22" s="1183"/>
      <c r="Q22" s="9"/>
    </row>
    <row r="23" spans="1:17" ht="39.75" customHeight="1" thickBot="1" x14ac:dyDescent="0.3">
      <c r="A23" s="516"/>
      <c r="B23" s="1350" t="s">
        <v>0</v>
      </c>
      <c r="C23" s="1351"/>
      <c r="D23" s="1352"/>
      <c r="E23" s="69" t="s">
        <v>11</v>
      </c>
      <c r="F23" s="224">
        <f>O12</f>
        <v>9</v>
      </c>
      <c r="G23" s="683"/>
      <c r="K23" s="1197">
        <v>2</v>
      </c>
      <c r="L23" s="648">
        <v>1</v>
      </c>
      <c r="M23" s="649" t="s">
        <v>25</v>
      </c>
      <c r="N23" s="505" t="s">
        <v>184</v>
      </c>
      <c r="O23" s="609"/>
      <c r="P23" s="610"/>
    </row>
    <row r="24" spans="1:17" ht="42" customHeight="1" thickBot="1" x14ac:dyDescent="0.3">
      <c r="A24" s="517"/>
      <c r="B24" s="1353" t="s">
        <v>13</v>
      </c>
      <c r="C24" s="1354"/>
      <c r="D24" s="1354"/>
      <c r="E24" s="998"/>
      <c r="F24" s="994">
        <f>F10+F11+F17+F18+F12+F15+F16+F19+F9+F13+F14+F21+F7+F8</f>
        <v>145</v>
      </c>
      <c r="G24" s="684"/>
      <c r="K24" s="1201">
        <v>3</v>
      </c>
      <c r="L24" s="633">
        <v>1</v>
      </c>
      <c r="M24" s="642" t="s">
        <v>27</v>
      </c>
      <c r="N24" s="504" t="s">
        <v>181</v>
      </c>
      <c r="O24" s="611"/>
      <c r="P24" s="612"/>
    </row>
    <row r="25" spans="1:17" ht="34.5" customHeight="1" thickBot="1" x14ac:dyDescent="0.3">
      <c r="A25" s="518"/>
      <c r="B25" s="1355" t="s">
        <v>14</v>
      </c>
      <c r="C25" s="1356"/>
      <c r="D25" s="1356"/>
      <c r="E25" s="999"/>
      <c r="F25" s="995">
        <f>F24+F23</f>
        <v>154</v>
      </c>
      <c r="G25" s="685"/>
      <c r="K25" s="1193">
        <v>4</v>
      </c>
      <c r="L25" s="633">
        <v>1</v>
      </c>
      <c r="M25" s="1195" t="s">
        <v>26</v>
      </c>
      <c r="N25" s="501" t="s">
        <v>171</v>
      </c>
      <c r="O25" s="613"/>
      <c r="P25" s="612"/>
    </row>
    <row r="26" spans="1:17" ht="60.75" customHeight="1" thickBot="1" x14ac:dyDescent="0.3">
      <c r="A26" s="670"/>
      <c r="B26" s="991"/>
      <c r="C26" s="279"/>
      <c r="D26" s="279"/>
      <c r="E26" s="1000" t="s">
        <v>262</v>
      </c>
      <c r="F26" s="996"/>
      <c r="G26" s="1002"/>
      <c r="K26" s="1194">
        <v>5</v>
      </c>
      <c r="L26" s="1184">
        <v>1</v>
      </c>
      <c r="M26" s="1191" t="s">
        <v>26</v>
      </c>
      <c r="N26" s="502" t="s">
        <v>173</v>
      </c>
      <c r="O26" s="639"/>
      <c r="P26" s="612"/>
    </row>
    <row r="27" spans="1:17" ht="62.25" customHeight="1" thickBot="1" x14ac:dyDescent="0.3">
      <c r="A27" s="670"/>
      <c r="B27" s="686"/>
      <c r="C27" s="991"/>
      <c r="D27" s="993"/>
      <c r="E27" s="1001" t="s">
        <v>291</v>
      </c>
      <c r="F27" s="997"/>
      <c r="G27" s="992"/>
      <c r="K27" s="1202">
        <v>6</v>
      </c>
      <c r="L27" s="641">
        <v>1</v>
      </c>
      <c r="M27" s="642" t="s">
        <v>27</v>
      </c>
      <c r="N27" s="504" t="s">
        <v>175</v>
      </c>
      <c r="O27" s="1047"/>
      <c r="P27" s="612"/>
    </row>
    <row r="28" spans="1:17" ht="36" customHeight="1" thickBot="1" x14ac:dyDescent="0.3">
      <c r="A28" s="987"/>
      <c r="B28" s="1033" t="s">
        <v>292</v>
      </c>
      <c r="C28" s="1034"/>
      <c r="D28" s="1034"/>
      <c r="E28" s="988"/>
      <c r="F28" s="989"/>
      <c r="G28" s="990"/>
      <c r="K28" s="1198">
        <v>7</v>
      </c>
      <c r="L28" s="648">
        <v>2</v>
      </c>
      <c r="M28" s="649" t="s">
        <v>25</v>
      </c>
      <c r="N28" s="505" t="s">
        <v>71</v>
      </c>
      <c r="O28" s="614"/>
      <c r="P28" s="615"/>
    </row>
    <row r="29" spans="1:17" ht="54.75" customHeight="1" thickBot="1" x14ac:dyDescent="0.3">
      <c r="A29" s="1050">
        <v>1</v>
      </c>
      <c r="B29" s="1003">
        <v>1</v>
      </c>
      <c r="C29" s="1015" t="s">
        <v>27</v>
      </c>
      <c r="D29" s="955" t="s">
        <v>177</v>
      </c>
      <c r="E29" s="969" t="s">
        <v>179</v>
      </c>
      <c r="F29" s="1005">
        <v>12</v>
      </c>
      <c r="G29" s="690"/>
      <c r="K29" s="1199">
        <v>8</v>
      </c>
      <c r="L29" s="650">
        <v>2</v>
      </c>
      <c r="M29" s="649" t="s">
        <v>25</v>
      </c>
      <c r="N29" s="505" t="s">
        <v>88</v>
      </c>
      <c r="O29" s="613"/>
      <c r="P29" s="616"/>
    </row>
    <row r="30" spans="1:17" ht="60" customHeight="1" thickBot="1" x14ac:dyDescent="0.3">
      <c r="A30" s="1049">
        <v>2</v>
      </c>
      <c r="B30" s="1004">
        <v>1</v>
      </c>
      <c r="C30" s="1016" t="s">
        <v>27</v>
      </c>
      <c r="D30" s="956" t="s">
        <v>178</v>
      </c>
      <c r="E30" s="970" t="s">
        <v>170</v>
      </c>
      <c r="F30" s="1006">
        <v>15</v>
      </c>
      <c r="G30" s="1074"/>
      <c r="K30" s="1189">
        <v>9</v>
      </c>
      <c r="L30" s="633">
        <v>2</v>
      </c>
      <c r="M30" s="1191" t="s">
        <v>26</v>
      </c>
      <c r="N30" s="502" t="s">
        <v>73</v>
      </c>
      <c r="O30" s="617"/>
      <c r="P30" s="612"/>
    </row>
    <row r="31" spans="1:17" ht="52.5" customHeight="1" thickBot="1" x14ac:dyDescent="0.3">
      <c r="A31" s="1048">
        <v>3</v>
      </c>
      <c r="B31" s="1004">
        <v>2</v>
      </c>
      <c r="C31" s="1015" t="s">
        <v>27</v>
      </c>
      <c r="D31" s="955" t="s">
        <v>81</v>
      </c>
      <c r="E31" s="969" t="s">
        <v>72</v>
      </c>
      <c r="F31" s="1005">
        <v>21</v>
      </c>
      <c r="G31" s="1075"/>
      <c r="K31" s="1190">
        <v>10</v>
      </c>
      <c r="L31" s="643">
        <v>2</v>
      </c>
      <c r="M31" s="1192" t="s">
        <v>26</v>
      </c>
      <c r="N31" s="503" t="s">
        <v>68</v>
      </c>
      <c r="O31" s="614"/>
      <c r="P31" s="612"/>
    </row>
    <row r="32" spans="1:17" ht="52.5" customHeight="1" thickBot="1" x14ac:dyDescent="0.3">
      <c r="A32" s="1048">
        <v>4</v>
      </c>
      <c r="B32" s="852">
        <v>2</v>
      </c>
      <c r="C32" s="1015" t="s">
        <v>27</v>
      </c>
      <c r="D32" s="1012" t="s">
        <v>82</v>
      </c>
      <c r="E32" s="1010" t="s">
        <v>83</v>
      </c>
      <c r="F32" s="1007">
        <v>6</v>
      </c>
      <c r="G32" s="1076"/>
      <c r="K32" s="1187">
        <v>11</v>
      </c>
      <c r="L32" s="631">
        <v>3</v>
      </c>
      <c r="M32" s="636" t="s">
        <v>25</v>
      </c>
      <c r="N32" s="503" t="s">
        <v>47</v>
      </c>
      <c r="P32" s="615"/>
    </row>
    <row r="33" spans="1:16" ht="45" customHeight="1" thickBot="1" x14ac:dyDescent="0.35">
      <c r="A33" s="1035">
        <v>5</v>
      </c>
      <c r="B33" s="1004">
        <v>4</v>
      </c>
      <c r="C33" s="1017" t="s">
        <v>27</v>
      </c>
      <c r="D33" s="985" t="s">
        <v>12</v>
      </c>
      <c r="E33" s="969" t="s">
        <v>39</v>
      </c>
      <c r="F33" s="1051">
        <v>6</v>
      </c>
      <c r="G33" s="1057"/>
      <c r="K33" s="1188">
        <v>12</v>
      </c>
      <c r="L33" s="633">
        <v>3</v>
      </c>
      <c r="M33" s="638" t="s">
        <v>27</v>
      </c>
      <c r="N33" s="503" t="s">
        <v>48</v>
      </c>
      <c r="O33" s="614"/>
      <c r="P33" s="616"/>
    </row>
    <row r="34" spans="1:16" ht="41.25" thickBot="1" x14ac:dyDescent="0.3">
      <c r="A34" s="1052">
        <v>6</v>
      </c>
      <c r="B34" s="853">
        <v>1</v>
      </c>
      <c r="C34" s="1018" t="s">
        <v>26</v>
      </c>
      <c r="D34" s="1013" t="s">
        <v>242</v>
      </c>
      <c r="E34" s="1011" t="s">
        <v>240</v>
      </c>
      <c r="F34" s="1008">
        <v>10</v>
      </c>
      <c r="G34" s="949"/>
      <c r="K34" s="1200">
        <v>13</v>
      </c>
      <c r="L34" s="645">
        <v>4</v>
      </c>
      <c r="M34" s="644" t="s">
        <v>25</v>
      </c>
      <c r="N34" s="504" t="s">
        <v>7</v>
      </c>
      <c r="O34" s="619"/>
      <c r="P34" s="30"/>
    </row>
    <row r="35" spans="1:16" ht="47.25" customHeight="1" thickBot="1" x14ac:dyDescent="0.3">
      <c r="A35" s="798">
        <v>7</v>
      </c>
      <c r="B35" s="853">
        <v>2</v>
      </c>
      <c r="C35" s="1019" t="s">
        <v>26</v>
      </c>
      <c r="D35" s="1014" t="s">
        <v>243</v>
      </c>
      <c r="E35" s="975" t="s">
        <v>87</v>
      </c>
      <c r="F35" s="1009">
        <v>10</v>
      </c>
      <c r="G35" s="913"/>
    </row>
    <row r="36" spans="1:16" ht="28.5" customHeight="1" thickBot="1" x14ac:dyDescent="0.3">
      <c r="A36" s="676"/>
      <c r="B36" s="854"/>
      <c r="C36" s="1053"/>
      <c r="D36" s="1054"/>
      <c r="E36" s="1055" t="s">
        <v>11</v>
      </c>
      <c r="F36" s="1056">
        <f>SUM(O18)</f>
        <v>1</v>
      </c>
      <c r="G36" s="1077"/>
      <c r="H36" t="s">
        <v>0</v>
      </c>
    </row>
    <row r="37" spans="1:16" ht="47.25" customHeight="1" thickBot="1" x14ac:dyDescent="0.3">
      <c r="A37" s="675"/>
      <c r="B37" s="1336" t="s">
        <v>15</v>
      </c>
      <c r="C37" s="1337"/>
      <c r="D37" s="1338"/>
      <c r="E37" s="1068"/>
      <c r="F37" s="1069">
        <v>80</v>
      </c>
      <c r="G37" s="700"/>
    </row>
    <row r="38" spans="1:16" ht="47.25" customHeight="1" thickBot="1" x14ac:dyDescent="0.3">
      <c r="A38" s="677"/>
      <c r="B38" s="1330" t="s">
        <v>16</v>
      </c>
      <c r="C38" s="1331"/>
      <c r="D38" s="1332"/>
      <c r="E38" s="1070"/>
      <c r="F38" s="1071">
        <f>F37+F36</f>
        <v>81</v>
      </c>
      <c r="G38" s="1078"/>
      <c r="H38" s="9"/>
      <c r="I38" s="9">
        <f>SUM(F33:F33)</f>
        <v>6</v>
      </c>
    </row>
    <row r="39" spans="1:16" ht="47.25" customHeight="1" thickBot="1" x14ac:dyDescent="0.3">
      <c r="A39" s="1066"/>
      <c r="B39" s="1058"/>
      <c r="C39" s="1058"/>
      <c r="D39" s="1058"/>
      <c r="E39" s="1059" t="s">
        <v>259</v>
      </c>
      <c r="F39" s="1067"/>
      <c r="G39" s="1079"/>
      <c r="H39" s="9"/>
      <c r="I39" s="9"/>
    </row>
    <row r="40" spans="1:16" ht="47.25" customHeight="1" thickBot="1" x14ac:dyDescent="0.3">
      <c r="A40" s="170"/>
      <c r="B40" s="1063"/>
      <c r="C40" s="1064"/>
      <c r="D40" s="1064"/>
      <c r="E40" s="1065" t="s">
        <v>260</v>
      </c>
      <c r="F40" s="1060"/>
      <c r="H40" s="1072"/>
      <c r="I40" s="9"/>
    </row>
    <row r="41" spans="1:16" ht="51" customHeight="1" thickBot="1" x14ac:dyDescent="0.4">
      <c r="A41" s="1097"/>
      <c r="B41" s="1101"/>
      <c r="C41" s="1102"/>
      <c r="D41" s="1339" t="s">
        <v>17</v>
      </c>
      <c r="E41" s="1340"/>
      <c r="F41" s="1103">
        <f>SUM(F24+F37)</f>
        <v>225</v>
      </c>
      <c r="G41" s="1073"/>
      <c r="H41" s="9"/>
      <c r="I41" s="9"/>
    </row>
    <row r="42" spans="1:16" ht="40.5" customHeight="1" thickBot="1" x14ac:dyDescent="0.4">
      <c r="A42" s="1062"/>
      <c r="B42" s="1104"/>
      <c r="C42" s="1105"/>
      <c r="D42" s="1339" t="s">
        <v>119</v>
      </c>
      <c r="E42" s="1340"/>
      <c r="F42" s="1100">
        <f>SUM(F38+F25)</f>
        <v>235</v>
      </c>
      <c r="G42" s="1061"/>
      <c r="I42" s="9"/>
    </row>
    <row r="43" spans="1:16" ht="30" hidden="1" customHeight="1" x14ac:dyDescent="0.35">
      <c r="A43" s="1062"/>
      <c r="B43" s="1098"/>
      <c r="C43" s="1099"/>
      <c r="D43" s="1339" t="s">
        <v>119</v>
      </c>
      <c r="E43" s="1340"/>
      <c r="F43" s="1100">
        <f>F42+F23</f>
        <v>244</v>
      </c>
    </row>
    <row r="44" spans="1:16" ht="30" customHeight="1" x14ac:dyDescent="0.35">
      <c r="A44" s="1062"/>
      <c r="B44" s="1106"/>
      <c r="C44" s="1106"/>
      <c r="D44" s="1107"/>
      <c r="E44" s="1107"/>
      <c r="F44" s="1108"/>
    </row>
    <row r="45" spans="1:16" ht="39" customHeight="1" thickBot="1" x14ac:dyDescent="0.4">
      <c r="A45" s="1062"/>
      <c r="B45" s="1175"/>
      <c r="C45" s="1176" t="s">
        <v>302</v>
      </c>
      <c r="D45" s="1175"/>
      <c r="E45" s="1175"/>
      <c r="F45" s="1175"/>
      <c r="G45" s="115"/>
    </row>
    <row r="46" spans="1:16" ht="36" hidden="1" customHeight="1" x14ac:dyDescent="0.35">
      <c r="A46" s="1062"/>
      <c r="B46" s="200"/>
      <c r="C46" s="200"/>
      <c r="D46" s="200"/>
      <c r="E46" s="195"/>
      <c r="F46" s="195"/>
      <c r="G46" s="116"/>
    </row>
    <row r="47" spans="1:16" ht="0.75" customHeight="1" thickBot="1" x14ac:dyDescent="0.3">
      <c r="A47" s="1062"/>
      <c r="B47" s="1150" t="s">
        <v>21</v>
      </c>
      <c r="C47" s="54"/>
      <c r="D47" s="655" t="s">
        <v>1</v>
      </c>
      <c r="E47" s="655" t="s">
        <v>35</v>
      </c>
      <c r="F47" s="656" t="s">
        <v>20</v>
      </c>
    </row>
    <row r="48" spans="1:16" ht="21.75" customHeight="1" thickBot="1" x14ac:dyDescent="0.3">
      <c r="A48" s="1177"/>
      <c r="B48" s="1341" t="s">
        <v>312</v>
      </c>
      <c r="C48" s="1341"/>
      <c r="D48" s="1341"/>
      <c r="E48" s="1341"/>
      <c r="F48" s="1342"/>
    </row>
    <row r="49" spans="1:15" ht="58.5" customHeight="1" thickBot="1" x14ac:dyDescent="0.35">
      <c r="A49" s="1140">
        <v>1</v>
      </c>
      <c r="B49" s="942">
        <v>1</v>
      </c>
      <c r="C49" s="1136" t="s">
        <v>25</v>
      </c>
      <c r="D49" s="1120" t="s">
        <v>167</v>
      </c>
      <c r="E49" s="1131" t="s">
        <v>223</v>
      </c>
      <c r="F49" s="1151">
        <v>3</v>
      </c>
      <c r="J49" s="1062"/>
      <c r="K49" s="1328" t="s">
        <v>302</v>
      </c>
      <c r="L49" s="1328"/>
      <c r="M49" s="1328"/>
      <c r="N49" s="1328"/>
      <c r="O49" s="1328"/>
    </row>
    <row r="50" spans="1:15" ht="58.5" customHeight="1" thickBot="1" x14ac:dyDescent="0.45">
      <c r="A50" s="1135">
        <v>2</v>
      </c>
      <c r="B50" s="950">
        <v>1</v>
      </c>
      <c r="C50" s="1137" t="s">
        <v>25</v>
      </c>
      <c r="D50" s="1134" t="s">
        <v>169</v>
      </c>
      <c r="E50" s="1130" t="s">
        <v>220</v>
      </c>
      <c r="F50" s="1124">
        <v>6</v>
      </c>
      <c r="J50" s="1062"/>
      <c r="K50" s="1329" t="s">
        <v>310</v>
      </c>
      <c r="L50" s="1329"/>
      <c r="M50" s="1329"/>
      <c r="N50" s="1329"/>
      <c r="O50" s="1329"/>
    </row>
    <row r="51" spans="1:15" ht="58.5" customHeight="1" thickBot="1" x14ac:dyDescent="0.3">
      <c r="A51" s="1138">
        <v>3</v>
      </c>
      <c r="B51" s="1031">
        <v>1</v>
      </c>
      <c r="C51" s="1139" t="s">
        <v>303</v>
      </c>
      <c r="D51" s="1132" t="s">
        <v>184</v>
      </c>
      <c r="E51" s="1133" t="s">
        <v>218</v>
      </c>
      <c r="F51" s="1152">
        <v>2</v>
      </c>
      <c r="J51" s="1062"/>
      <c r="K51" s="1153" t="s">
        <v>21</v>
      </c>
      <c r="L51" s="823"/>
      <c r="M51" s="1134" t="s">
        <v>1</v>
      </c>
      <c r="N51" s="1161" t="s">
        <v>35</v>
      </c>
      <c r="O51" s="706" t="s">
        <v>20</v>
      </c>
    </row>
    <row r="52" spans="1:15" ht="36" customHeight="1" thickBot="1" x14ac:dyDescent="0.35">
      <c r="A52" s="1140">
        <v>4</v>
      </c>
      <c r="B52" s="942">
        <v>1</v>
      </c>
      <c r="C52" s="1141" t="s">
        <v>26</v>
      </c>
      <c r="D52" s="1116" t="s">
        <v>171</v>
      </c>
      <c r="E52" s="1125" t="s">
        <v>234</v>
      </c>
      <c r="F52" s="1121">
        <v>1</v>
      </c>
      <c r="J52" s="1140">
        <v>1</v>
      </c>
      <c r="K52" s="1165">
        <v>1</v>
      </c>
      <c r="L52" s="1166" t="s">
        <v>27</v>
      </c>
      <c r="M52" s="1163" t="s">
        <v>177</v>
      </c>
      <c r="N52" s="1158" t="s">
        <v>307</v>
      </c>
      <c r="O52" s="1171">
        <v>2</v>
      </c>
    </row>
    <row r="53" spans="1:15" ht="36" customHeight="1" thickBot="1" x14ac:dyDescent="0.35">
      <c r="A53" s="1138">
        <v>5</v>
      </c>
      <c r="B53" s="1142">
        <v>2</v>
      </c>
      <c r="C53" s="1143" t="s">
        <v>25</v>
      </c>
      <c r="D53" s="1117" t="s">
        <v>88</v>
      </c>
      <c r="E53" s="1126" t="s">
        <v>304</v>
      </c>
      <c r="F53" s="1122">
        <v>1</v>
      </c>
      <c r="J53" s="1135">
        <v>2</v>
      </c>
      <c r="K53" s="1157">
        <v>1</v>
      </c>
      <c r="L53" s="1167" t="s">
        <v>27</v>
      </c>
      <c r="M53" s="1164" t="s">
        <v>178</v>
      </c>
      <c r="N53" s="1156" t="s">
        <v>306</v>
      </c>
      <c r="O53" s="1172">
        <v>1</v>
      </c>
    </row>
    <row r="54" spans="1:15" ht="72.75" customHeight="1" thickBot="1" x14ac:dyDescent="0.35">
      <c r="A54" s="1145">
        <v>6</v>
      </c>
      <c r="B54" s="942">
        <v>3</v>
      </c>
      <c r="C54" s="1137" t="s">
        <v>25</v>
      </c>
      <c r="D54" s="1118" t="s">
        <v>47</v>
      </c>
      <c r="E54" s="1127" t="s">
        <v>219</v>
      </c>
      <c r="F54" s="1123">
        <v>6</v>
      </c>
      <c r="J54" s="1155">
        <v>3</v>
      </c>
      <c r="K54" s="1157">
        <v>2</v>
      </c>
      <c r="L54" s="1168" t="s">
        <v>27</v>
      </c>
      <c r="M54" s="1163" t="s">
        <v>81</v>
      </c>
      <c r="N54" s="1185" t="s">
        <v>308</v>
      </c>
      <c r="O54" s="1173">
        <v>9</v>
      </c>
    </row>
    <row r="55" spans="1:15" ht="60" customHeight="1" thickBot="1" x14ac:dyDescent="0.3">
      <c r="A55" s="1144">
        <v>1</v>
      </c>
      <c r="B55" s="833">
        <v>3</v>
      </c>
      <c r="C55" s="1114" t="s">
        <v>27</v>
      </c>
      <c r="D55" s="1119" t="s">
        <v>48</v>
      </c>
      <c r="E55" s="1128" t="s">
        <v>245</v>
      </c>
      <c r="F55" s="1152">
        <v>4</v>
      </c>
      <c r="J55" s="1135">
        <v>4</v>
      </c>
      <c r="K55" s="1169">
        <v>2</v>
      </c>
      <c r="L55" s="1170" t="s">
        <v>27</v>
      </c>
      <c r="M55" s="1012" t="s">
        <v>82</v>
      </c>
      <c r="N55" s="1125" t="s">
        <v>309</v>
      </c>
      <c r="O55" s="1172">
        <v>5</v>
      </c>
    </row>
    <row r="56" spans="1:15" ht="58.5" customHeight="1" thickBot="1" x14ac:dyDescent="0.3">
      <c r="A56" s="1146">
        <v>7</v>
      </c>
      <c r="B56" s="1147">
        <v>3</v>
      </c>
      <c r="C56" s="1115" t="s">
        <v>27</v>
      </c>
      <c r="D56" s="1120" t="s">
        <v>48</v>
      </c>
      <c r="E56" s="1129" t="s">
        <v>305</v>
      </c>
      <c r="F56" s="1151">
        <v>5</v>
      </c>
      <c r="J56" s="1113"/>
      <c r="K56" s="1330" t="s">
        <v>14</v>
      </c>
      <c r="L56" s="1331"/>
      <c r="M56" s="1332"/>
      <c r="N56" s="1159"/>
      <c r="O56" s="1160">
        <f>SUM(O52:O55)</f>
        <v>17</v>
      </c>
    </row>
    <row r="57" spans="1:15" ht="36.75" customHeight="1" thickBot="1" x14ac:dyDescent="0.3">
      <c r="A57" s="1149">
        <v>8</v>
      </c>
      <c r="B57" s="942">
        <v>4</v>
      </c>
      <c r="C57" s="942"/>
      <c r="D57" s="943" t="s">
        <v>7</v>
      </c>
      <c r="E57" s="1130" t="s">
        <v>251</v>
      </c>
      <c r="F57" s="1124">
        <v>2</v>
      </c>
    </row>
    <row r="58" spans="1:15" ht="39" customHeight="1" thickBot="1" x14ac:dyDescent="0.3">
      <c r="A58" s="1148"/>
      <c r="B58" s="1333" t="s">
        <v>14</v>
      </c>
      <c r="C58" s="1334"/>
      <c r="D58" s="1335"/>
      <c r="E58" s="657"/>
      <c r="F58" s="658">
        <f>SUM(F49+F50+F51+F52+F53+F54+F56+F57)</f>
        <v>26</v>
      </c>
    </row>
    <row r="60" spans="1:15" ht="57.75" customHeight="1" x14ac:dyDescent="0.25">
      <c r="B60" s="9"/>
    </row>
    <row r="61" spans="1:15" ht="30" customHeight="1" x14ac:dyDescent="0.25">
      <c r="B61" s="9"/>
    </row>
    <row r="62" spans="1:15" ht="58.5" customHeight="1" x14ac:dyDescent="0.25"/>
    <row r="63" spans="1:15" ht="27.75" customHeight="1" x14ac:dyDescent="0.25"/>
    <row r="64" spans="1:15" ht="30" customHeight="1" x14ac:dyDescent="0.25"/>
    <row r="65" ht="45.75" customHeight="1" x14ac:dyDescent="0.25"/>
    <row r="66" ht="117.75" customHeight="1" x14ac:dyDescent="0.25"/>
    <row r="67" ht="33" customHeight="1" x14ac:dyDescent="0.25"/>
    <row r="68" ht="45.75" customHeight="1" x14ac:dyDescent="0.25"/>
    <row r="69" ht="45.75" customHeight="1" x14ac:dyDescent="0.25"/>
    <row r="70" ht="45.75" customHeight="1" x14ac:dyDescent="0.25"/>
    <row r="71" ht="45.75" customHeight="1" x14ac:dyDescent="0.25"/>
    <row r="78" ht="19.5" customHeight="1" x14ac:dyDescent="0.25"/>
  </sheetData>
  <mergeCells count="22">
    <mergeCell ref="B58:D58"/>
    <mergeCell ref="B24:D24"/>
    <mergeCell ref="B25:D25"/>
    <mergeCell ref="B37:D37"/>
    <mergeCell ref="B38:D38"/>
    <mergeCell ref="D41:E41"/>
    <mergeCell ref="D42:E42"/>
    <mergeCell ref="D43:E43"/>
    <mergeCell ref="K50:O50"/>
    <mergeCell ref="K56:M56"/>
    <mergeCell ref="K20:O20"/>
    <mergeCell ref="B48:F48"/>
    <mergeCell ref="A1:O1"/>
    <mergeCell ref="A3:O3"/>
    <mergeCell ref="A6:F6"/>
    <mergeCell ref="J6:O6"/>
    <mergeCell ref="B23:D23"/>
    <mergeCell ref="J12:N12"/>
    <mergeCell ref="F2:I2"/>
    <mergeCell ref="J15:O15"/>
    <mergeCell ref="J18:N18"/>
    <mergeCell ref="K49:O49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Q74"/>
  <sheetViews>
    <sheetView topLeftCell="B25" zoomScale="70" zoomScaleNormal="70" zoomScalePageLayoutView="60" workbookViewId="0">
      <selection activeCell="C34" sqref="C34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160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414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10">
        <v>1</v>
      </c>
      <c r="B7" s="11"/>
      <c r="C7" s="422" t="s">
        <v>26</v>
      </c>
      <c r="D7" s="419" t="s">
        <v>43</v>
      </c>
      <c r="E7" s="420" t="s">
        <v>45</v>
      </c>
      <c r="F7" s="421">
        <v>0</v>
      </c>
      <c r="G7" s="270" t="s">
        <v>152</v>
      </c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12">
        <v>2</v>
      </c>
      <c r="B8" s="13"/>
      <c r="C8" s="423" t="s">
        <v>26</v>
      </c>
      <c r="D8" s="424" t="s">
        <v>44</v>
      </c>
      <c r="E8" s="425" t="s">
        <v>63</v>
      </c>
      <c r="F8" s="426">
        <v>0</v>
      </c>
      <c r="G8" s="118" t="s">
        <v>151</v>
      </c>
      <c r="J8" s="12">
        <v>1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2</v>
      </c>
      <c r="P8" s="96" t="s">
        <v>145</v>
      </c>
    </row>
    <row r="9" spans="1:17" ht="72" customHeight="1" x14ac:dyDescent="0.25">
      <c r="A9" s="24">
        <v>3</v>
      </c>
      <c r="B9" s="13">
        <v>3</v>
      </c>
      <c r="C9" s="134" t="s">
        <v>25</v>
      </c>
      <c r="D9" s="152" t="s">
        <v>47</v>
      </c>
      <c r="E9" s="87" t="s">
        <v>46</v>
      </c>
      <c r="F9" s="146">
        <v>9</v>
      </c>
      <c r="G9" s="131"/>
      <c r="J9" s="24">
        <v>2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3</v>
      </c>
      <c r="P9" s="91" t="s">
        <v>148</v>
      </c>
    </row>
    <row r="10" spans="1:17" ht="63.75" customHeight="1" thickBot="1" x14ac:dyDescent="0.3">
      <c r="A10" s="12">
        <v>4</v>
      </c>
      <c r="B10" s="13">
        <v>3</v>
      </c>
      <c r="C10" s="66" t="s">
        <v>27</v>
      </c>
      <c r="D10" s="152" t="s">
        <v>48</v>
      </c>
      <c r="E10" s="133" t="s">
        <v>49</v>
      </c>
      <c r="F10" s="146">
        <v>10</v>
      </c>
      <c r="G10" s="131" t="s">
        <v>159</v>
      </c>
      <c r="H10" s="9"/>
      <c r="I10" s="9"/>
      <c r="J10" s="14">
        <v>3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2</v>
      </c>
      <c r="P10" s="123" t="s">
        <v>128</v>
      </c>
      <c r="Q10" s="9"/>
    </row>
    <row r="11" spans="1:17" ht="81.75" customHeight="1" thickBot="1" x14ac:dyDescent="0.3">
      <c r="A11" s="160">
        <v>5</v>
      </c>
      <c r="B11" s="423"/>
      <c r="C11" s="427" t="s">
        <v>27</v>
      </c>
      <c r="D11" s="424" t="s">
        <v>79</v>
      </c>
      <c r="E11" s="428" t="s">
        <v>52</v>
      </c>
      <c r="F11" s="426">
        <v>0</v>
      </c>
      <c r="G11" s="131" t="s">
        <v>155</v>
      </c>
      <c r="J11" s="10">
        <v>4</v>
      </c>
      <c r="K11" s="19">
        <v>1</v>
      </c>
      <c r="L11" s="269" t="s">
        <v>26</v>
      </c>
      <c r="M11" s="264" t="s">
        <v>69</v>
      </c>
      <c r="N11" s="391" t="s">
        <v>139</v>
      </c>
      <c r="O11" s="60">
        <v>1</v>
      </c>
      <c r="P11" s="122" t="s">
        <v>140</v>
      </c>
    </row>
    <row r="12" spans="1:17" ht="46.5" customHeight="1" x14ac:dyDescent="0.25">
      <c r="A12" s="25">
        <v>9</v>
      </c>
      <c r="B12" s="135">
        <v>2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25">
      <c r="A13" s="24">
        <v>10</v>
      </c>
      <c r="B13" s="13">
        <v>2</v>
      </c>
      <c r="C13" s="13" t="s">
        <v>26</v>
      </c>
      <c r="D13" s="253" t="s">
        <v>69</v>
      </c>
      <c r="E13" s="85" t="s">
        <v>75</v>
      </c>
      <c r="F13" s="146">
        <v>6</v>
      </c>
      <c r="G13" s="390"/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">
      <c r="A14" s="26">
        <v>11</v>
      </c>
      <c r="B14" s="15">
        <v>4</v>
      </c>
      <c r="C14" s="75" t="s">
        <v>25</v>
      </c>
      <c r="D14" s="153" t="s">
        <v>7</v>
      </c>
      <c r="E14" s="86" t="s">
        <v>28</v>
      </c>
      <c r="F14" s="149">
        <v>13</v>
      </c>
      <c r="G14" s="131" t="s">
        <v>157</v>
      </c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58.5" customHeight="1" x14ac:dyDescent="0.25">
      <c r="A15" s="143">
        <v>12</v>
      </c>
      <c r="B15" s="422"/>
      <c r="C15" s="429" t="s">
        <v>25</v>
      </c>
      <c r="D15" s="419" t="s">
        <v>3</v>
      </c>
      <c r="E15" s="420" t="s">
        <v>29</v>
      </c>
      <c r="F15" s="430">
        <v>0</v>
      </c>
      <c r="G15" s="131" t="s">
        <v>154</v>
      </c>
      <c r="J15" s="25"/>
      <c r="K15" s="68"/>
      <c r="L15" s="71"/>
      <c r="M15" s="227"/>
      <c r="N15" s="73"/>
      <c r="O15" s="72"/>
      <c r="P15" s="123"/>
    </row>
    <row r="16" spans="1:17" ht="66" customHeight="1" thickBot="1" x14ac:dyDescent="0.35">
      <c r="A16" s="14">
        <v>13</v>
      </c>
      <c r="B16" s="431"/>
      <c r="C16" s="432" t="s">
        <v>27</v>
      </c>
      <c r="D16" s="433" t="s">
        <v>78</v>
      </c>
      <c r="E16" s="434" t="s">
        <v>30</v>
      </c>
      <c r="F16" s="435">
        <v>0</v>
      </c>
      <c r="G16" s="223" t="s">
        <v>153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83.25" customHeight="1" thickBot="1" x14ac:dyDescent="0.3">
      <c r="A17" s="229">
        <v>14</v>
      </c>
      <c r="B17" s="141">
        <v>2</v>
      </c>
      <c r="C17" s="230" t="s">
        <v>25</v>
      </c>
      <c r="D17" s="154" t="s">
        <v>71</v>
      </c>
      <c r="E17" s="95" t="s">
        <v>76</v>
      </c>
      <c r="F17" s="147">
        <v>14</v>
      </c>
      <c r="G17" s="276"/>
      <c r="H17" s="9"/>
      <c r="I17" s="9"/>
      <c r="J17" s="229"/>
      <c r="L17" s="231"/>
      <c r="M17" s="98"/>
      <c r="N17" s="95"/>
      <c r="O17" s="232"/>
      <c r="P17" s="233"/>
      <c r="Q17" s="9"/>
    </row>
    <row r="18" spans="1:17" ht="83.25" customHeight="1" thickBot="1" x14ac:dyDescent="0.3">
      <c r="A18" s="229"/>
      <c r="B18" s="141">
        <v>2</v>
      </c>
      <c r="C18" s="142" t="s">
        <v>25</v>
      </c>
      <c r="D18" s="251" t="s">
        <v>70</v>
      </c>
      <c r="E18" s="95" t="s">
        <v>77</v>
      </c>
      <c r="F18" s="147">
        <v>12</v>
      </c>
      <c r="G18" s="276" t="s">
        <v>158</v>
      </c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36.75" customHeight="1" thickBot="1" x14ac:dyDescent="0.3">
      <c r="A19" s="229"/>
      <c r="B19" s="141"/>
      <c r="C19" s="162" t="s">
        <v>26</v>
      </c>
      <c r="D19" s="165" t="s">
        <v>55</v>
      </c>
      <c r="E19" s="163" t="s">
        <v>56</v>
      </c>
      <c r="F19" s="164">
        <v>0</v>
      </c>
      <c r="G19" s="276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6.5" customHeight="1" thickBot="1" x14ac:dyDescent="0.3">
      <c r="A20" s="138">
        <v>15</v>
      </c>
      <c r="B20" s="141">
        <v>2</v>
      </c>
      <c r="C20" s="162" t="s">
        <v>26</v>
      </c>
      <c r="D20" s="165" t="s">
        <v>86</v>
      </c>
      <c r="E20" s="163" t="s">
        <v>87</v>
      </c>
      <c r="F20" s="292">
        <v>16</v>
      </c>
      <c r="G20" s="131"/>
      <c r="H20" s="9"/>
      <c r="I20" s="9"/>
      <c r="J20" s="27"/>
      <c r="K20" s="19"/>
      <c r="L20" s="67"/>
      <c r="M20" s="228"/>
      <c r="N20" s="70"/>
      <c r="O20" s="124"/>
      <c r="P20" s="122"/>
      <c r="Q20" s="9"/>
    </row>
    <row r="21" spans="1:17" ht="30" customHeight="1" thickBot="1" x14ac:dyDescent="0.4">
      <c r="A21" s="50"/>
      <c r="B21" s="1403" t="s">
        <v>0</v>
      </c>
      <c r="C21" s="1351"/>
      <c r="D21" s="1352"/>
      <c r="E21" s="69" t="s">
        <v>11</v>
      </c>
      <c r="F21" s="224">
        <f>O21</f>
        <v>8</v>
      </c>
      <c r="G21" s="110"/>
      <c r="J21" s="1370" t="s">
        <v>23</v>
      </c>
      <c r="K21" s="1371"/>
      <c r="L21" s="1371"/>
      <c r="M21" s="1371"/>
      <c r="N21" s="1398"/>
      <c r="O21" s="225">
        <f>SUM(O7:O17)</f>
        <v>8</v>
      </c>
      <c r="P21" s="222"/>
    </row>
    <row r="22" spans="1:17" ht="36" customHeight="1" x14ac:dyDescent="0.25">
      <c r="A22" s="40"/>
      <c r="B22" s="1402" t="s">
        <v>13</v>
      </c>
      <c r="C22" s="1354"/>
      <c r="D22" s="1376"/>
      <c r="E22" s="7"/>
      <c r="F22" s="243">
        <f>SUM(F7:F20)</f>
        <v>87</v>
      </c>
      <c r="G22" s="111"/>
      <c r="J22" s="31"/>
      <c r="K22" s="1377"/>
      <c r="L22" s="1377"/>
      <c r="M22" s="1377"/>
      <c r="N22" s="32"/>
      <c r="O22" s="33"/>
      <c r="P22" s="31"/>
    </row>
    <row r="23" spans="1:17" ht="36" customHeight="1" thickBot="1" x14ac:dyDescent="0.35">
      <c r="A23" s="41"/>
      <c r="B23" s="1390" t="s">
        <v>14</v>
      </c>
      <c r="C23" s="1356"/>
      <c r="D23" s="1378"/>
      <c r="E23" s="42"/>
      <c r="F23" s="201">
        <f>F22+F21</f>
        <v>95</v>
      </c>
      <c r="G23" s="112">
        <f>F20+F18+F17+F16+F15+F14+F13+F12+F11+F10+F9+F8+F7</f>
        <v>87</v>
      </c>
      <c r="J23" s="79" t="s">
        <v>32</v>
      </c>
      <c r="K23" s="80"/>
      <c r="L23" s="80"/>
      <c r="M23" s="81"/>
      <c r="N23" s="99"/>
      <c r="O23" s="100"/>
      <c r="P23" s="79"/>
    </row>
    <row r="24" spans="1:17" ht="36" customHeight="1" x14ac:dyDescent="0.3">
      <c r="A24" s="277"/>
      <c r="B24" s="278"/>
      <c r="C24" s="279"/>
      <c r="D24" s="280"/>
      <c r="E24" s="282" t="s">
        <v>162</v>
      </c>
      <c r="F24" s="281"/>
      <c r="G24" s="112"/>
      <c r="J24" s="79"/>
      <c r="K24" s="80"/>
      <c r="L24" s="80"/>
      <c r="M24" s="81"/>
      <c r="N24" s="99"/>
      <c r="O24" s="100"/>
      <c r="P24" s="79"/>
    </row>
    <row r="25" spans="1:17" ht="36" customHeight="1" x14ac:dyDescent="0.3">
      <c r="A25" s="277"/>
      <c r="B25" s="278"/>
      <c r="C25" s="279"/>
      <c r="D25" s="280"/>
      <c r="E25" s="283" t="s">
        <v>161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17" ht="36" customHeight="1" thickBot="1" x14ac:dyDescent="0.35">
      <c r="A26" s="277"/>
      <c r="B26" s="317"/>
      <c r="C26" s="162" t="s">
        <v>26</v>
      </c>
      <c r="D26" s="166" t="s">
        <v>54</v>
      </c>
      <c r="E26" s="167" t="s">
        <v>54</v>
      </c>
      <c r="F26" s="169">
        <v>15</v>
      </c>
      <c r="G26" s="112"/>
      <c r="J26" s="79"/>
      <c r="K26" s="80"/>
      <c r="L26" s="80"/>
      <c r="M26" s="81"/>
      <c r="N26" s="99"/>
      <c r="O26" s="100"/>
      <c r="P26" s="79"/>
    </row>
    <row r="27" spans="1:17" ht="36" customHeight="1" x14ac:dyDescent="0.3">
      <c r="A27" s="168">
        <v>6</v>
      </c>
      <c r="B27" s="314" t="s">
        <v>21</v>
      </c>
      <c r="C27" s="314"/>
      <c r="D27" s="315" t="s">
        <v>1</v>
      </c>
      <c r="E27" s="315" t="s">
        <v>19</v>
      </c>
      <c r="F27" s="316" t="s">
        <v>20</v>
      </c>
      <c r="G27" s="109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244">
        <v>7</v>
      </c>
      <c r="B28" s="411"/>
      <c r="C28" s="411"/>
      <c r="D28" s="411"/>
      <c r="E28" s="411"/>
      <c r="F28" s="412"/>
      <c r="G28" s="113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161">
        <v>8</v>
      </c>
      <c r="B29" s="436"/>
      <c r="C29" s="437" t="s">
        <v>27</v>
      </c>
      <c r="D29" s="419" t="s">
        <v>51</v>
      </c>
      <c r="E29" s="420" t="s">
        <v>53</v>
      </c>
      <c r="F29" s="438">
        <v>0</v>
      </c>
      <c r="G29" s="117" t="s">
        <v>156</v>
      </c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277"/>
      <c r="B30" s="439"/>
      <c r="C30" s="440" t="s">
        <v>27</v>
      </c>
      <c r="D30" s="441" t="s">
        <v>80</v>
      </c>
      <c r="E30" s="442" t="s">
        <v>52</v>
      </c>
      <c r="F30" s="443">
        <v>0</v>
      </c>
      <c r="G30" s="117" t="s">
        <v>156</v>
      </c>
      <c r="J30" s="79"/>
      <c r="K30" s="80"/>
      <c r="L30" s="80"/>
      <c r="M30" s="81"/>
      <c r="N30" s="99"/>
      <c r="O30" s="100"/>
      <c r="P30" s="79"/>
    </row>
    <row r="31" spans="1:17" ht="33.6" customHeight="1" x14ac:dyDescent="0.25">
      <c r="A31" s="35"/>
      <c r="B31" s="444"/>
      <c r="C31" s="445" t="s">
        <v>27</v>
      </c>
      <c r="D31" s="446" t="s">
        <v>84</v>
      </c>
      <c r="E31" s="447" t="s">
        <v>33</v>
      </c>
      <c r="F31" s="448">
        <v>0</v>
      </c>
      <c r="G31" s="117" t="s">
        <v>156</v>
      </c>
      <c r="J31" s="35"/>
      <c r="K31" s="36" t="s">
        <v>21</v>
      </c>
      <c r="L31" s="36"/>
      <c r="M31" s="37" t="s">
        <v>1</v>
      </c>
      <c r="N31" s="37" t="s">
        <v>19</v>
      </c>
      <c r="O31" s="38" t="s">
        <v>20</v>
      </c>
      <c r="P31" s="35"/>
    </row>
    <row r="32" spans="1:17" ht="28.5" thickBot="1" x14ac:dyDescent="0.3">
      <c r="A32" s="410" t="s">
        <v>4</v>
      </c>
      <c r="B32" s="1">
        <v>4</v>
      </c>
      <c r="C32" s="92" t="s">
        <v>27</v>
      </c>
      <c r="D32" s="152" t="s">
        <v>12</v>
      </c>
      <c r="E32" s="87" t="s">
        <v>39</v>
      </c>
      <c r="F32" s="156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203">
        <v>2</v>
      </c>
      <c r="C33" s="236" t="s">
        <v>27</v>
      </c>
      <c r="D33" s="152" t="s">
        <v>81</v>
      </c>
      <c r="E33" s="87" t="s">
        <v>72</v>
      </c>
      <c r="F33" s="204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144">
        <v>2</v>
      </c>
      <c r="C34" s="92" t="s">
        <v>27</v>
      </c>
      <c r="D34" s="152" t="s">
        <v>82</v>
      </c>
      <c r="E34" s="87" t="s">
        <v>83</v>
      </c>
      <c r="F34" s="158">
        <v>9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/>
      <c r="C35" s="202" t="s">
        <v>26</v>
      </c>
      <c r="D35" s="272" t="s">
        <v>57</v>
      </c>
      <c r="E35" s="273" t="s">
        <v>58</v>
      </c>
      <c r="F35" s="274">
        <v>0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2</v>
      </c>
      <c r="C36" s="202" t="s">
        <v>26</v>
      </c>
      <c r="D36" s="165" t="s">
        <v>89</v>
      </c>
      <c r="E36" s="163" t="s">
        <v>87</v>
      </c>
      <c r="F36" s="274">
        <v>10</v>
      </c>
      <c r="G36" s="125"/>
      <c r="H36" s="9" t="s">
        <v>10</v>
      </c>
      <c r="I36" s="9">
        <f>SUM(F31:F32)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58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SUM(F29:F36)</f>
        <v>46</v>
      </c>
      <c r="G38" s="111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46</v>
      </c>
      <c r="G39" s="112">
        <f>F29+F30+F31+F32+F33+F34+F35+F36</f>
        <v>46</v>
      </c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164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163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413"/>
      <c r="L43" s="413"/>
      <c r="M43" s="413"/>
      <c r="N43" s="29"/>
      <c r="O43" s="30"/>
      <c r="P43" s="28"/>
    </row>
    <row r="44" spans="1:16" ht="36" customHeight="1" x14ac:dyDescent="0.25">
      <c r="A44" s="284"/>
      <c r="J44" s="28"/>
      <c r="K44" s="413"/>
      <c r="L44" s="413"/>
      <c r="M44" s="413"/>
      <c r="N44" s="29"/>
      <c r="O44" s="30"/>
      <c r="P44" s="28"/>
    </row>
    <row r="45" spans="1:16" ht="36" customHeight="1" x14ac:dyDescent="0.35">
      <c r="A45" s="284"/>
      <c r="B45" s="416"/>
      <c r="C45" s="416"/>
      <c r="D45" s="1386" t="s">
        <v>17</v>
      </c>
      <c r="E45" s="1387"/>
      <c r="F45" s="290">
        <f>F22+F38</f>
        <v>133</v>
      </c>
      <c r="G45" s="115"/>
      <c r="J45" s="28"/>
      <c r="K45" s="413"/>
      <c r="L45" s="413"/>
      <c r="M45" s="413"/>
      <c r="N45" s="29"/>
      <c r="O45" s="30"/>
      <c r="P45" s="28"/>
    </row>
    <row r="46" spans="1:16" ht="36" customHeight="1" x14ac:dyDescent="0.35">
      <c r="A46" s="284"/>
      <c r="B46" s="418"/>
      <c r="C46" s="418"/>
      <c r="D46" s="1388" t="s">
        <v>119</v>
      </c>
      <c r="E46" s="1389"/>
      <c r="F46" s="291">
        <f>F23+F39</f>
        <v>141</v>
      </c>
      <c r="G46" s="116"/>
      <c r="J46" s="28"/>
      <c r="K46" s="413"/>
      <c r="L46" s="413"/>
      <c r="M46" s="413"/>
      <c r="N46" s="29"/>
      <c r="O46" s="30"/>
      <c r="P46" s="28"/>
    </row>
    <row r="47" spans="1:16" ht="36" customHeight="1" x14ac:dyDescent="0.25">
      <c r="A47" s="284"/>
      <c r="J47" s="28"/>
      <c r="K47" s="413"/>
      <c r="L47" s="413"/>
      <c r="M47" s="413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415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417" t="s">
        <v>18</v>
      </c>
      <c r="B50" s="11">
        <v>2</v>
      </c>
      <c r="C50" s="16" t="s">
        <v>26</v>
      </c>
      <c r="D50" s="150" t="s">
        <v>43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2</v>
      </c>
      <c r="C51" s="17" t="s">
        <v>26</v>
      </c>
      <c r="D51" s="151" t="s">
        <v>44</v>
      </c>
      <c r="E51" s="132"/>
      <c r="F51" s="146"/>
      <c r="J51" s="143">
        <v>1</v>
      </c>
      <c r="K51" s="11">
        <v>2</v>
      </c>
      <c r="L51" s="16" t="s">
        <v>26</v>
      </c>
      <c r="M51" s="245" t="s">
        <v>43</v>
      </c>
      <c r="N51" s="137"/>
      <c r="O51" s="106"/>
    </row>
    <row r="52" spans="1:15" ht="32.25" thickBot="1" x14ac:dyDescent="0.35">
      <c r="A52" s="199" t="s">
        <v>62</v>
      </c>
      <c r="B52" s="13">
        <v>2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2</v>
      </c>
      <c r="L52" s="17" t="s">
        <v>26</v>
      </c>
      <c r="M52" s="246" t="s">
        <v>44</v>
      </c>
      <c r="N52" s="132"/>
      <c r="O52" s="107"/>
    </row>
    <row r="53" spans="1:15" ht="32.25" thickBot="1" x14ac:dyDescent="0.3">
      <c r="A53" s="54"/>
      <c r="B53" s="13">
        <v>2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2</v>
      </c>
      <c r="L53" s="134" t="s">
        <v>25</v>
      </c>
      <c r="M53" s="247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2</v>
      </c>
      <c r="C54" s="139" t="s">
        <v>27</v>
      </c>
      <c r="D54" s="153" t="s">
        <v>50</v>
      </c>
      <c r="E54" s="86"/>
      <c r="F54" s="149"/>
      <c r="J54" s="197">
        <v>4</v>
      </c>
      <c r="K54" s="13">
        <v>2</v>
      </c>
      <c r="L54" s="66" t="s">
        <v>27</v>
      </c>
      <c r="M54" s="247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1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2</v>
      </c>
      <c r="L55" s="139" t="s">
        <v>27</v>
      </c>
      <c r="M55" s="248" t="s">
        <v>50</v>
      </c>
      <c r="N55" s="86"/>
      <c r="O55" s="108"/>
    </row>
    <row r="56" spans="1:15" ht="45.75" customHeight="1" x14ac:dyDescent="0.25">
      <c r="A56" s="196">
        <v>3</v>
      </c>
      <c r="B56" s="13">
        <v>1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1</v>
      </c>
      <c r="L56" s="135" t="s">
        <v>26</v>
      </c>
      <c r="M56" s="247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3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1</v>
      </c>
      <c r="L57" s="13" t="s">
        <v>26</v>
      </c>
      <c r="M57" s="246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4</v>
      </c>
      <c r="C58" s="75" t="s">
        <v>25</v>
      </c>
      <c r="D58" s="150" t="s">
        <v>3</v>
      </c>
      <c r="F58" s="149"/>
      <c r="J58" s="75">
        <v>8</v>
      </c>
      <c r="K58" s="15">
        <v>3</v>
      </c>
      <c r="L58" s="75" t="s">
        <v>25</v>
      </c>
      <c r="M58" s="248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4</v>
      </c>
      <c r="C59" s="76" t="s">
        <v>25</v>
      </c>
      <c r="D59" s="153" t="s">
        <v>6</v>
      </c>
      <c r="E59" s="84"/>
      <c r="F59" s="145"/>
      <c r="J59" s="76">
        <v>9</v>
      </c>
      <c r="K59" s="16">
        <v>4</v>
      </c>
      <c r="L59" s="76" t="s">
        <v>25</v>
      </c>
      <c r="M59" s="245" t="s">
        <v>3</v>
      </c>
      <c r="N59" s="84"/>
      <c r="O59" s="106"/>
    </row>
    <row r="60" spans="1:15" ht="45.75" customHeight="1" thickBot="1" x14ac:dyDescent="0.3">
      <c r="A60" s="13">
        <v>7</v>
      </c>
      <c r="B60" s="18">
        <v>1</v>
      </c>
      <c r="C60" s="139" t="s">
        <v>27</v>
      </c>
      <c r="D60" s="154" t="s">
        <v>71</v>
      </c>
      <c r="E60" s="86"/>
      <c r="F60" s="149"/>
      <c r="J60" s="139">
        <v>10</v>
      </c>
      <c r="K60" s="18">
        <v>4</v>
      </c>
      <c r="L60" s="139" t="s">
        <v>27</v>
      </c>
      <c r="M60" s="248" t="s">
        <v>6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70</v>
      </c>
      <c r="E61" s="95" t="s">
        <v>85</v>
      </c>
      <c r="F61" s="147">
        <v>2</v>
      </c>
      <c r="J61" s="230">
        <v>11</v>
      </c>
      <c r="K61" s="141">
        <v>1</v>
      </c>
      <c r="L61" s="142" t="s">
        <v>25</v>
      </c>
      <c r="M61" s="249" t="s">
        <v>71</v>
      </c>
      <c r="N61" s="95" t="s">
        <v>108</v>
      </c>
      <c r="O61" s="140">
        <v>1</v>
      </c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1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2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17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17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B64:D64"/>
    <mergeCell ref="B22:D22"/>
    <mergeCell ref="K22:M22"/>
    <mergeCell ref="B23:D23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1:D21"/>
    <mergeCell ref="J21:N21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Q74"/>
  <sheetViews>
    <sheetView topLeftCell="B25" zoomScale="70" zoomScaleNormal="70" zoomScalePageLayoutView="60" workbookViewId="0">
      <selection activeCell="F35" sqref="F35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149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401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10">
        <v>1</v>
      </c>
      <c r="B7" s="11">
        <v>2</v>
      </c>
      <c r="C7" s="16" t="s">
        <v>26</v>
      </c>
      <c r="D7" s="150" t="s">
        <v>43</v>
      </c>
      <c r="E7" s="137" t="s">
        <v>45</v>
      </c>
      <c r="F7" s="271">
        <v>8</v>
      </c>
      <c r="G7" s="270" t="s">
        <v>150</v>
      </c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12">
        <v>2</v>
      </c>
      <c r="B8" s="13">
        <v>2</v>
      </c>
      <c r="C8" s="17" t="s">
        <v>26</v>
      </c>
      <c r="D8" s="151" t="s">
        <v>44</v>
      </c>
      <c r="E8" s="132" t="s">
        <v>63</v>
      </c>
      <c r="F8" s="146">
        <v>14</v>
      </c>
      <c r="G8" s="118" t="s">
        <v>0</v>
      </c>
      <c r="J8" s="12">
        <v>1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2</v>
      </c>
      <c r="P8" s="96" t="s">
        <v>145</v>
      </c>
    </row>
    <row r="9" spans="1:17" ht="72" customHeight="1" x14ac:dyDescent="0.25">
      <c r="A9" s="24">
        <v>3</v>
      </c>
      <c r="B9" s="13">
        <v>2</v>
      </c>
      <c r="C9" s="134" t="s">
        <v>25</v>
      </c>
      <c r="D9" s="152" t="s">
        <v>47</v>
      </c>
      <c r="E9" s="87" t="s">
        <v>46</v>
      </c>
      <c r="F9" s="146">
        <v>9</v>
      </c>
      <c r="G9" s="131"/>
      <c r="J9" s="24">
        <v>2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3</v>
      </c>
      <c r="P9" s="91" t="s">
        <v>148</v>
      </c>
    </row>
    <row r="10" spans="1:17" ht="63.75" customHeight="1" thickBot="1" x14ac:dyDescent="0.3">
      <c r="A10" s="12">
        <v>4</v>
      </c>
      <c r="B10" s="13">
        <v>2</v>
      </c>
      <c r="C10" s="66" t="s">
        <v>27</v>
      </c>
      <c r="D10" s="152" t="s">
        <v>48</v>
      </c>
      <c r="E10" s="133" t="s">
        <v>49</v>
      </c>
      <c r="F10" s="146">
        <v>12</v>
      </c>
      <c r="G10" s="131"/>
      <c r="H10" s="9"/>
      <c r="I10" s="9"/>
      <c r="J10" s="14">
        <v>3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2</v>
      </c>
      <c r="P10" s="123" t="s">
        <v>128</v>
      </c>
      <c r="Q10" s="9"/>
    </row>
    <row r="11" spans="1:17" ht="81.75" customHeight="1" thickBot="1" x14ac:dyDescent="0.3">
      <c r="A11" s="160">
        <v>5</v>
      </c>
      <c r="B11" s="13">
        <v>2</v>
      </c>
      <c r="C11" s="65" t="s">
        <v>27</v>
      </c>
      <c r="D11" s="151" t="s">
        <v>79</v>
      </c>
      <c r="E11" s="85" t="s">
        <v>52</v>
      </c>
      <c r="F11" s="146">
        <v>11</v>
      </c>
      <c r="G11" s="131"/>
      <c r="J11" s="10">
        <v>4</v>
      </c>
      <c r="K11" s="19">
        <v>1</v>
      </c>
      <c r="L11" s="269" t="s">
        <v>26</v>
      </c>
      <c r="M11" s="264" t="s">
        <v>69</v>
      </c>
      <c r="N11" s="391" t="s">
        <v>139</v>
      </c>
      <c r="O11" s="60">
        <v>1</v>
      </c>
      <c r="P11" s="122" t="s">
        <v>140</v>
      </c>
    </row>
    <row r="12" spans="1:17" ht="46.5" customHeight="1" x14ac:dyDescent="0.25">
      <c r="A12" s="25">
        <v>9</v>
      </c>
      <c r="B12" s="135">
        <v>1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25">
      <c r="A13" s="24">
        <v>10</v>
      </c>
      <c r="B13" s="13">
        <v>1</v>
      </c>
      <c r="C13" s="13" t="s">
        <v>26</v>
      </c>
      <c r="D13" s="253" t="s">
        <v>69</v>
      </c>
      <c r="E13" s="85" t="s">
        <v>75</v>
      </c>
      <c r="F13" s="146">
        <v>6</v>
      </c>
      <c r="G13" s="390"/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">
      <c r="A14" s="26">
        <v>11</v>
      </c>
      <c r="B14" s="15">
        <v>3</v>
      </c>
      <c r="C14" s="75" t="s">
        <v>25</v>
      </c>
      <c r="D14" s="153" t="s">
        <v>7</v>
      </c>
      <c r="E14" s="86" t="s">
        <v>28</v>
      </c>
      <c r="F14" s="149">
        <v>16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58.5" customHeight="1" x14ac:dyDescent="0.25">
      <c r="A15" s="143">
        <v>12</v>
      </c>
      <c r="B15" s="16">
        <v>4</v>
      </c>
      <c r="C15" s="76" t="s">
        <v>25</v>
      </c>
      <c r="D15" s="150" t="s">
        <v>3</v>
      </c>
      <c r="E15" s="84" t="s">
        <v>29</v>
      </c>
      <c r="F15" s="145">
        <v>8</v>
      </c>
      <c r="G15" s="131"/>
      <c r="J15" s="25"/>
      <c r="K15" s="68"/>
      <c r="L15" s="71"/>
      <c r="M15" s="227"/>
      <c r="N15" s="73"/>
      <c r="O15" s="72"/>
      <c r="P15" s="123"/>
    </row>
    <row r="16" spans="1:17" ht="66" customHeight="1" thickBot="1" x14ac:dyDescent="0.35">
      <c r="A16" s="14">
        <v>13</v>
      </c>
      <c r="B16" s="18">
        <v>4</v>
      </c>
      <c r="C16" s="139" t="s">
        <v>27</v>
      </c>
      <c r="D16" s="153" t="s">
        <v>78</v>
      </c>
      <c r="E16" s="86" t="s">
        <v>30</v>
      </c>
      <c r="F16" s="149">
        <v>12</v>
      </c>
      <c r="G16" s="223" t="s">
        <v>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83.25" customHeight="1" thickBot="1" x14ac:dyDescent="0.3">
      <c r="A17" s="229">
        <v>14</v>
      </c>
      <c r="B17" s="141">
        <v>1</v>
      </c>
      <c r="C17" s="230" t="s">
        <v>25</v>
      </c>
      <c r="D17" s="154" t="s">
        <v>71</v>
      </c>
      <c r="E17" s="95" t="s">
        <v>76</v>
      </c>
      <c r="F17" s="147">
        <v>14</v>
      </c>
      <c r="G17" s="276"/>
      <c r="H17" s="9"/>
      <c r="I17" s="9"/>
      <c r="J17" s="229"/>
      <c r="L17" s="231"/>
      <c r="M17" s="98"/>
      <c r="N17" s="95"/>
      <c r="O17" s="232"/>
      <c r="P17" s="233"/>
      <c r="Q17" s="9"/>
    </row>
    <row r="18" spans="1:17" ht="83.25" customHeight="1" thickBot="1" x14ac:dyDescent="0.3">
      <c r="A18" s="229"/>
      <c r="B18" s="141">
        <v>1</v>
      </c>
      <c r="C18" s="142" t="s">
        <v>25</v>
      </c>
      <c r="D18" s="251" t="s">
        <v>70</v>
      </c>
      <c r="E18" s="95" t="s">
        <v>77</v>
      </c>
      <c r="F18" s="147">
        <v>13</v>
      </c>
      <c r="G18" s="276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36.75" customHeight="1" thickBot="1" x14ac:dyDescent="0.3">
      <c r="A19" s="229"/>
      <c r="B19" s="141">
        <v>2</v>
      </c>
      <c r="C19" s="162" t="s">
        <v>26</v>
      </c>
      <c r="D19" s="165" t="s">
        <v>55</v>
      </c>
      <c r="E19" s="163" t="s">
        <v>56</v>
      </c>
      <c r="F19" s="164">
        <v>0</v>
      </c>
      <c r="G19" s="276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6.5" customHeight="1" thickBot="1" x14ac:dyDescent="0.3">
      <c r="A20" s="138">
        <v>15</v>
      </c>
      <c r="B20" s="141">
        <v>1</v>
      </c>
      <c r="C20" s="162" t="s">
        <v>26</v>
      </c>
      <c r="D20" s="165" t="s">
        <v>86</v>
      </c>
      <c r="E20" s="163" t="s">
        <v>87</v>
      </c>
      <c r="F20" s="292">
        <v>16</v>
      </c>
      <c r="G20" s="131"/>
      <c r="H20" s="9"/>
      <c r="I20" s="9"/>
      <c r="J20" s="27"/>
      <c r="K20" s="19"/>
      <c r="L20" s="67"/>
      <c r="M20" s="228"/>
      <c r="N20" s="70"/>
      <c r="O20" s="124"/>
      <c r="P20" s="122"/>
      <c r="Q20" s="9"/>
    </row>
    <row r="21" spans="1:17" ht="30" customHeight="1" thickBot="1" x14ac:dyDescent="0.4">
      <c r="A21" s="50"/>
      <c r="B21" s="1403" t="s">
        <v>0</v>
      </c>
      <c r="C21" s="1351"/>
      <c r="D21" s="1352"/>
      <c r="E21" s="69" t="s">
        <v>11</v>
      </c>
      <c r="F21" s="224">
        <f>O21</f>
        <v>8</v>
      </c>
      <c r="G21" s="110"/>
      <c r="J21" s="1370" t="s">
        <v>23</v>
      </c>
      <c r="K21" s="1371"/>
      <c r="L21" s="1371"/>
      <c r="M21" s="1371"/>
      <c r="N21" s="1398"/>
      <c r="O21" s="225">
        <f>SUM(O7:O17)</f>
        <v>8</v>
      </c>
      <c r="P21" s="222"/>
    </row>
    <row r="22" spans="1:17" ht="36" customHeight="1" x14ac:dyDescent="0.25">
      <c r="A22" s="40"/>
      <c r="B22" s="1402" t="s">
        <v>13</v>
      </c>
      <c r="C22" s="1354"/>
      <c r="D22" s="1376"/>
      <c r="E22" s="7"/>
      <c r="F22" s="243">
        <f>SUM(F7:F20)</f>
        <v>146</v>
      </c>
      <c r="G22" s="111"/>
      <c r="J22" s="31"/>
      <c r="K22" s="1377"/>
      <c r="L22" s="1377"/>
      <c r="M22" s="1377"/>
      <c r="N22" s="32"/>
      <c r="O22" s="33"/>
      <c r="P22" s="31"/>
    </row>
    <row r="23" spans="1:17" ht="36" customHeight="1" thickBot="1" x14ac:dyDescent="0.35">
      <c r="A23" s="41"/>
      <c r="B23" s="1390" t="s">
        <v>14</v>
      </c>
      <c r="C23" s="1356"/>
      <c r="D23" s="1378"/>
      <c r="E23" s="42"/>
      <c r="F23" s="201">
        <f>F22+F21</f>
        <v>154</v>
      </c>
      <c r="G23" s="112">
        <f>F20+F18+F17+F16+F15+F14+F13+F12+F11+F10+F9+F8+F7</f>
        <v>146</v>
      </c>
      <c r="J23" s="79" t="s">
        <v>32</v>
      </c>
      <c r="K23" s="80"/>
      <c r="L23" s="80"/>
      <c r="M23" s="81"/>
      <c r="N23" s="99"/>
      <c r="O23" s="100"/>
      <c r="P23" s="79"/>
    </row>
    <row r="24" spans="1:17" ht="36" customHeight="1" x14ac:dyDescent="0.3">
      <c r="A24" s="277"/>
      <c r="B24" s="278"/>
      <c r="C24" s="279"/>
      <c r="D24" s="280"/>
      <c r="E24" s="282" t="s">
        <v>118</v>
      </c>
      <c r="F24" s="281"/>
      <c r="G24" s="112"/>
      <c r="J24" s="79"/>
      <c r="K24" s="80"/>
      <c r="L24" s="80"/>
      <c r="M24" s="81"/>
      <c r="N24" s="99"/>
      <c r="O24" s="100"/>
      <c r="P24" s="79"/>
    </row>
    <row r="25" spans="1:17" ht="36" customHeight="1" x14ac:dyDescent="0.3">
      <c r="A25" s="277"/>
      <c r="B25" s="278"/>
      <c r="C25" s="279"/>
      <c r="D25" s="280"/>
      <c r="E25" s="283" t="s">
        <v>117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17" ht="36" customHeight="1" thickBot="1" x14ac:dyDescent="0.35">
      <c r="A26" s="277"/>
      <c r="B26" s="317"/>
      <c r="C26" s="162" t="s">
        <v>26</v>
      </c>
      <c r="D26" s="166" t="s">
        <v>54</v>
      </c>
      <c r="E26" s="167" t="s">
        <v>54</v>
      </c>
      <c r="F26" s="169">
        <v>15</v>
      </c>
      <c r="G26" s="112"/>
      <c r="J26" s="79"/>
      <c r="K26" s="80"/>
      <c r="L26" s="80"/>
      <c r="M26" s="81"/>
      <c r="N26" s="99"/>
      <c r="O26" s="100"/>
      <c r="P26" s="79"/>
    </row>
    <row r="27" spans="1:17" ht="36" customHeight="1" x14ac:dyDescent="0.3">
      <c r="A27" s="168">
        <v>6</v>
      </c>
      <c r="B27" s="314" t="s">
        <v>21</v>
      </c>
      <c r="C27" s="314"/>
      <c r="D27" s="315" t="s">
        <v>1</v>
      </c>
      <c r="E27" s="315" t="s">
        <v>19</v>
      </c>
      <c r="F27" s="316" t="s">
        <v>20</v>
      </c>
      <c r="G27" s="109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244">
        <v>7</v>
      </c>
      <c r="B28" s="403"/>
      <c r="C28" s="403"/>
      <c r="D28" s="403"/>
      <c r="E28" s="403"/>
      <c r="F28" s="404"/>
      <c r="G28" s="113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161">
        <v>8</v>
      </c>
      <c r="B29" s="89">
        <v>2</v>
      </c>
      <c r="C29" s="90" t="s">
        <v>27</v>
      </c>
      <c r="D29" s="150" t="s">
        <v>51</v>
      </c>
      <c r="E29" s="84" t="s">
        <v>53</v>
      </c>
      <c r="F29" s="155">
        <v>11</v>
      </c>
      <c r="G29" s="117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277"/>
      <c r="B30" s="94">
        <v>2</v>
      </c>
      <c r="C30" s="205" t="s">
        <v>27</v>
      </c>
      <c r="D30" s="154" t="s">
        <v>80</v>
      </c>
      <c r="E30" s="95" t="s">
        <v>52</v>
      </c>
      <c r="F30" s="157">
        <v>11</v>
      </c>
      <c r="G30" s="117"/>
      <c r="J30" s="79"/>
      <c r="K30" s="80"/>
      <c r="L30" s="80"/>
      <c r="M30" s="81"/>
      <c r="N30" s="99"/>
      <c r="O30" s="100"/>
      <c r="P30" s="79"/>
    </row>
    <row r="31" spans="1:17" ht="33.6" customHeight="1" x14ac:dyDescent="0.25">
      <c r="A31" s="35"/>
      <c r="B31" s="203">
        <v>3</v>
      </c>
      <c r="C31" s="97" t="s">
        <v>27</v>
      </c>
      <c r="D31" s="152" t="s">
        <v>84</v>
      </c>
      <c r="E31" s="87" t="s">
        <v>33</v>
      </c>
      <c r="F31" s="204">
        <v>12</v>
      </c>
      <c r="G31" s="129"/>
      <c r="J31" s="35"/>
      <c r="K31" s="36" t="s">
        <v>21</v>
      </c>
      <c r="L31" s="36"/>
      <c r="M31" s="37" t="s">
        <v>1</v>
      </c>
      <c r="N31" s="37" t="s">
        <v>19</v>
      </c>
      <c r="O31" s="38" t="s">
        <v>20</v>
      </c>
      <c r="P31" s="35"/>
    </row>
    <row r="32" spans="1:17" ht="28.5" thickBot="1" x14ac:dyDescent="0.3">
      <c r="A32" s="402" t="s">
        <v>4</v>
      </c>
      <c r="B32" s="1">
        <v>3</v>
      </c>
      <c r="C32" s="92" t="s">
        <v>27</v>
      </c>
      <c r="D32" s="152" t="s">
        <v>12</v>
      </c>
      <c r="E32" s="87" t="s">
        <v>39</v>
      </c>
      <c r="F32" s="156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203">
        <v>1</v>
      </c>
      <c r="C33" s="236" t="s">
        <v>27</v>
      </c>
      <c r="D33" s="152" t="s">
        <v>81</v>
      </c>
      <c r="E33" s="87" t="s">
        <v>72</v>
      </c>
      <c r="F33" s="204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144">
        <v>1</v>
      </c>
      <c r="C34" s="92" t="s">
        <v>27</v>
      </c>
      <c r="D34" s="152" t="s">
        <v>82</v>
      </c>
      <c r="E34" s="87" t="s">
        <v>83</v>
      </c>
      <c r="F34" s="158">
        <v>9</v>
      </c>
      <c r="G34" s="241" t="s">
        <v>206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>
        <v>2</v>
      </c>
      <c r="C35" s="202" t="s">
        <v>26</v>
      </c>
      <c r="D35" s="272" t="s">
        <v>57</v>
      </c>
      <c r="E35" s="273" t="s">
        <v>58</v>
      </c>
      <c r="F35" s="274">
        <v>0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1</v>
      </c>
      <c r="C36" s="202" t="s">
        <v>26</v>
      </c>
      <c r="D36" s="165" t="s">
        <v>89</v>
      </c>
      <c r="E36" s="163" t="s">
        <v>87</v>
      </c>
      <c r="F36" s="274">
        <v>10</v>
      </c>
      <c r="G36" s="125"/>
      <c r="H36" s="9" t="s">
        <v>10</v>
      </c>
      <c r="I36" s="9">
        <f>SUM(F31:F32)</f>
        <v>18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58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SUM(F29:F36)</f>
        <v>80</v>
      </c>
      <c r="G38" s="111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80</v>
      </c>
      <c r="G39" s="112">
        <f>F29+F30+F31+F32+F33+F34+F35+F36</f>
        <v>80</v>
      </c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101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100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405"/>
      <c r="L43" s="405"/>
      <c r="M43" s="405"/>
      <c r="N43" s="29"/>
      <c r="O43" s="30"/>
      <c r="P43" s="28"/>
    </row>
    <row r="44" spans="1:16" ht="36" customHeight="1" x14ac:dyDescent="0.25">
      <c r="A44" s="284"/>
      <c r="J44" s="28"/>
      <c r="K44" s="405"/>
      <c r="L44" s="405"/>
      <c r="M44" s="405"/>
      <c r="N44" s="29"/>
      <c r="O44" s="30"/>
      <c r="P44" s="28"/>
    </row>
    <row r="45" spans="1:16" ht="36" customHeight="1" x14ac:dyDescent="0.35">
      <c r="A45" s="284"/>
      <c r="B45" s="407"/>
      <c r="C45" s="407"/>
      <c r="D45" s="1386" t="s">
        <v>17</v>
      </c>
      <c r="E45" s="1387"/>
      <c r="F45" s="290">
        <f>F22+F38</f>
        <v>226</v>
      </c>
      <c r="G45" s="115"/>
      <c r="J45" s="28"/>
      <c r="K45" s="405"/>
      <c r="L45" s="405"/>
      <c r="M45" s="405"/>
      <c r="N45" s="29"/>
      <c r="O45" s="30"/>
      <c r="P45" s="28"/>
    </row>
    <row r="46" spans="1:16" ht="36" customHeight="1" x14ac:dyDescent="0.35">
      <c r="A46" s="284"/>
      <c r="B46" s="409"/>
      <c r="C46" s="409"/>
      <c r="D46" s="1388" t="s">
        <v>119</v>
      </c>
      <c r="E46" s="1389"/>
      <c r="F46" s="291">
        <f>F23+F39</f>
        <v>234</v>
      </c>
      <c r="G46" s="116"/>
      <c r="J46" s="28"/>
      <c r="K46" s="405"/>
      <c r="L46" s="405"/>
      <c r="M46" s="405"/>
      <c r="N46" s="29"/>
      <c r="O46" s="30"/>
      <c r="P46" s="28"/>
    </row>
    <row r="47" spans="1:16" ht="36" customHeight="1" x14ac:dyDescent="0.25">
      <c r="A47" s="284"/>
      <c r="J47" s="28"/>
      <c r="K47" s="405"/>
      <c r="L47" s="405"/>
      <c r="M47" s="405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406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408" t="s">
        <v>18</v>
      </c>
      <c r="B50" s="11">
        <v>2</v>
      </c>
      <c r="C50" s="16" t="s">
        <v>26</v>
      </c>
      <c r="D50" s="150" t="s">
        <v>43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2</v>
      </c>
      <c r="C51" s="17" t="s">
        <v>26</v>
      </c>
      <c r="D51" s="151" t="s">
        <v>44</v>
      </c>
      <c r="E51" s="132"/>
      <c r="F51" s="146"/>
      <c r="J51" s="143">
        <v>1</v>
      </c>
      <c r="K51" s="11">
        <v>2</v>
      </c>
      <c r="L51" s="16" t="s">
        <v>26</v>
      </c>
      <c r="M51" s="245" t="s">
        <v>43</v>
      </c>
      <c r="N51" s="137"/>
      <c r="O51" s="106"/>
    </row>
    <row r="52" spans="1:15" ht="32.25" thickBot="1" x14ac:dyDescent="0.35">
      <c r="A52" s="199" t="s">
        <v>62</v>
      </c>
      <c r="B52" s="13">
        <v>2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2</v>
      </c>
      <c r="L52" s="17" t="s">
        <v>26</v>
      </c>
      <c r="M52" s="246" t="s">
        <v>44</v>
      </c>
      <c r="N52" s="132"/>
      <c r="O52" s="107"/>
    </row>
    <row r="53" spans="1:15" ht="32.25" thickBot="1" x14ac:dyDescent="0.3">
      <c r="A53" s="54"/>
      <c r="B53" s="13">
        <v>2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2</v>
      </c>
      <c r="L53" s="134" t="s">
        <v>25</v>
      </c>
      <c r="M53" s="247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2</v>
      </c>
      <c r="C54" s="139" t="s">
        <v>27</v>
      </c>
      <c r="D54" s="153" t="s">
        <v>50</v>
      </c>
      <c r="E54" s="86" t="s">
        <v>91</v>
      </c>
      <c r="F54" s="149">
        <v>1</v>
      </c>
      <c r="J54" s="197">
        <v>4</v>
      </c>
      <c r="K54" s="13">
        <v>2</v>
      </c>
      <c r="L54" s="66" t="s">
        <v>27</v>
      </c>
      <c r="M54" s="247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1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2</v>
      </c>
      <c r="L55" s="139" t="s">
        <v>27</v>
      </c>
      <c r="M55" s="248" t="s">
        <v>50</v>
      </c>
      <c r="N55" s="86"/>
      <c r="O55" s="108"/>
    </row>
    <row r="56" spans="1:15" ht="45.75" customHeight="1" x14ac:dyDescent="0.25">
      <c r="A56" s="196">
        <v>3</v>
      </c>
      <c r="B56" s="13">
        <v>1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1</v>
      </c>
      <c r="L56" s="135" t="s">
        <v>26</v>
      </c>
      <c r="M56" s="247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3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1</v>
      </c>
      <c r="L57" s="13" t="s">
        <v>26</v>
      </c>
      <c r="M57" s="246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4</v>
      </c>
      <c r="C58" s="75" t="s">
        <v>25</v>
      </c>
      <c r="D58" s="150" t="s">
        <v>3</v>
      </c>
      <c r="F58" s="149"/>
      <c r="J58" s="75">
        <v>8</v>
      </c>
      <c r="K58" s="15">
        <v>3</v>
      </c>
      <c r="L58" s="75" t="s">
        <v>25</v>
      </c>
      <c r="M58" s="248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4</v>
      </c>
      <c r="C59" s="76" t="s">
        <v>25</v>
      </c>
      <c r="D59" s="153" t="s">
        <v>6</v>
      </c>
      <c r="E59" s="84" t="s">
        <v>97</v>
      </c>
      <c r="F59" s="145">
        <v>1</v>
      </c>
      <c r="J59" s="76">
        <v>9</v>
      </c>
      <c r="K59" s="16">
        <v>4</v>
      </c>
      <c r="L59" s="76" t="s">
        <v>25</v>
      </c>
      <c r="M59" s="245" t="s">
        <v>3</v>
      </c>
      <c r="N59" s="84"/>
      <c r="O59" s="106"/>
    </row>
    <row r="60" spans="1:15" ht="45.75" customHeight="1" thickBot="1" x14ac:dyDescent="0.3">
      <c r="A60" s="13">
        <v>7</v>
      </c>
      <c r="B60" s="18">
        <v>1</v>
      </c>
      <c r="C60" s="139" t="s">
        <v>27</v>
      </c>
      <c r="D60" s="154" t="s">
        <v>71</v>
      </c>
      <c r="E60" s="86"/>
      <c r="F60" s="149"/>
      <c r="J60" s="139">
        <v>10</v>
      </c>
      <c r="K60" s="18">
        <v>4</v>
      </c>
      <c r="L60" s="139" t="s">
        <v>27</v>
      </c>
      <c r="M60" s="248" t="s">
        <v>6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70</v>
      </c>
      <c r="E61" s="95" t="s">
        <v>85</v>
      </c>
      <c r="F61" s="147">
        <v>2</v>
      </c>
      <c r="J61" s="230">
        <v>11</v>
      </c>
      <c r="K61" s="141">
        <v>1</v>
      </c>
      <c r="L61" s="142" t="s">
        <v>25</v>
      </c>
      <c r="M61" s="249" t="s">
        <v>71</v>
      </c>
      <c r="N61" s="95" t="s">
        <v>108</v>
      </c>
      <c r="O61" s="140">
        <v>1</v>
      </c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1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2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19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19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A1:O1"/>
    <mergeCell ref="A3:O3"/>
    <mergeCell ref="A6:F6"/>
    <mergeCell ref="J6:O6"/>
    <mergeCell ref="B21:D21"/>
    <mergeCell ref="J21:N21"/>
    <mergeCell ref="B64:D64"/>
    <mergeCell ref="B22:D22"/>
    <mergeCell ref="K22:M22"/>
    <mergeCell ref="B23:D23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Q74"/>
  <sheetViews>
    <sheetView topLeftCell="B25" zoomScale="70" zoomScaleNormal="70" zoomScalePageLayoutView="60" workbookViewId="0">
      <selection activeCell="G35" sqref="G35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146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401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10">
        <v>1</v>
      </c>
      <c r="B7" s="11">
        <v>2</v>
      </c>
      <c r="C7" s="16" t="s">
        <v>26</v>
      </c>
      <c r="D7" s="150" t="s">
        <v>43</v>
      </c>
      <c r="E7" s="137" t="s">
        <v>45</v>
      </c>
      <c r="F7" s="271">
        <v>9</v>
      </c>
      <c r="G7" s="270" t="s">
        <v>147</v>
      </c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12">
        <v>2</v>
      </c>
      <c r="B8" s="13">
        <v>2</v>
      </c>
      <c r="C8" s="17" t="s">
        <v>26</v>
      </c>
      <c r="D8" s="151" t="s">
        <v>44</v>
      </c>
      <c r="E8" s="132" t="s">
        <v>63</v>
      </c>
      <c r="F8" s="146">
        <v>14</v>
      </c>
      <c r="G8" s="118" t="s">
        <v>0</v>
      </c>
      <c r="J8" s="12">
        <v>1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2</v>
      </c>
      <c r="P8" s="96" t="s">
        <v>145</v>
      </c>
    </row>
    <row r="9" spans="1:17" ht="72" customHeight="1" x14ac:dyDescent="0.25">
      <c r="A9" s="24">
        <v>3</v>
      </c>
      <c r="B9" s="13">
        <v>2</v>
      </c>
      <c r="C9" s="134" t="s">
        <v>25</v>
      </c>
      <c r="D9" s="152" t="s">
        <v>47</v>
      </c>
      <c r="E9" s="87" t="s">
        <v>46</v>
      </c>
      <c r="F9" s="146">
        <v>9</v>
      </c>
      <c r="G9" s="131"/>
      <c r="J9" s="24">
        <v>2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3</v>
      </c>
      <c r="P9" s="91" t="s">
        <v>148</v>
      </c>
    </row>
    <row r="10" spans="1:17" ht="63.75" customHeight="1" thickBot="1" x14ac:dyDescent="0.3">
      <c r="A10" s="12">
        <v>4</v>
      </c>
      <c r="B10" s="13">
        <v>2</v>
      </c>
      <c r="C10" s="66" t="s">
        <v>27</v>
      </c>
      <c r="D10" s="152" t="s">
        <v>48</v>
      </c>
      <c r="E10" s="133" t="s">
        <v>49</v>
      </c>
      <c r="F10" s="146">
        <v>12</v>
      </c>
      <c r="G10" s="131"/>
      <c r="H10" s="9"/>
      <c r="I10" s="9"/>
      <c r="J10" s="14">
        <v>3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2</v>
      </c>
      <c r="P10" s="123" t="s">
        <v>128</v>
      </c>
      <c r="Q10" s="9"/>
    </row>
    <row r="11" spans="1:17" ht="81.75" customHeight="1" thickBot="1" x14ac:dyDescent="0.3">
      <c r="A11" s="160">
        <v>5</v>
      </c>
      <c r="B11" s="13">
        <v>2</v>
      </c>
      <c r="C11" s="65" t="s">
        <v>27</v>
      </c>
      <c r="D11" s="151" t="s">
        <v>79</v>
      </c>
      <c r="E11" s="85" t="s">
        <v>52</v>
      </c>
      <c r="F11" s="146">
        <v>11</v>
      </c>
      <c r="G11" s="131"/>
      <c r="J11" s="10">
        <v>4</v>
      </c>
      <c r="K11" s="19">
        <v>1</v>
      </c>
      <c r="L11" s="269" t="s">
        <v>26</v>
      </c>
      <c r="M11" s="264" t="s">
        <v>69</v>
      </c>
      <c r="N11" s="391" t="s">
        <v>139</v>
      </c>
      <c r="O11" s="60">
        <v>1</v>
      </c>
      <c r="P11" s="122" t="s">
        <v>140</v>
      </c>
    </row>
    <row r="12" spans="1:17" ht="46.5" customHeight="1" x14ac:dyDescent="0.25">
      <c r="A12" s="25">
        <v>9</v>
      </c>
      <c r="B12" s="135">
        <v>1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25">
      <c r="A13" s="24">
        <v>10</v>
      </c>
      <c r="B13" s="13">
        <v>1</v>
      </c>
      <c r="C13" s="13" t="s">
        <v>26</v>
      </c>
      <c r="D13" s="253" t="s">
        <v>69</v>
      </c>
      <c r="E13" s="85" t="s">
        <v>75</v>
      </c>
      <c r="F13" s="146">
        <v>6</v>
      </c>
      <c r="G13" s="390"/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">
      <c r="A14" s="26">
        <v>11</v>
      </c>
      <c r="B14" s="15">
        <v>3</v>
      </c>
      <c r="C14" s="75" t="s">
        <v>25</v>
      </c>
      <c r="D14" s="153" t="s">
        <v>7</v>
      </c>
      <c r="E14" s="86" t="s">
        <v>28</v>
      </c>
      <c r="F14" s="149">
        <v>16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58.5" customHeight="1" x14ac:dyDescent="0.25">
      <c r="A15" s="143">
        <v>12</v>
      </c>
      <c r="B15" s="16">
        <v>4</v>
      </c>
      <c r="C15" s="76" t="s">
        <v>25</v>
      </c>
      <c r="D15" s="150" t="s">
        <v>3</v>
      </c>
      <c r="E15" s="84" t="s">
        <v>29</v>
      </c>
      <c r="F15" s="145">
        <v>8</v>
      </c>
      <c r="G15" s="131"/>
      <c r="J15" s="25"/>
      <c r="K15" s="68"/>
      <c r="L15" s="71"/>
      <c r="M15" s="227"/>
      <c r="N15" s="73"/>
      <c r="O15" s="72"/>
      <c r="P15" s="123"/>
    </row>
    <row r="16" spans="1:17" ht="66" customHeight="1" thickBot="1" x14ac:dyDescent="0.35">
      <c r="A16" s="14">
        <v>13</v>
      </c>
      <c r="B16" s="18">
        <v>4</v>
      </c>
      <c r="C16" s="139" t="s">
        <v>27</v>
      </c>
      <c r="D16" s="153" t="s">
        <v>78</v>
      </c>
      <c r="E16" s="86" t="s">
        <v>30</v>
      </c>
      <c r="F16" s="149">
        <v>12</v>
      </c>
      <c r="G16" s="223" t="s">
        <v>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83.25" customHeight="1" thickBot="1" x14ac:dyDescent="0.3">
      <c r="A17" s="229">
        <v>14</v>
      </c>
      <c r="B17" s="141">
        <v>1</v>
      </c>
      <c r="C17" s="230" t="s">
        <v>25</v>
      </c>
      <c r="D17" s="154" t="s">
        <v>71</v>
      </c>
      <c r="E17" s="95" t="s">
        <v>76</v>
      </c>
      <c r="F17" s="147">
        <v>14</v>
      </c>
      <c r="G17" s="276"/>
      <c r="H17" s="9"/>
      <c r="I17" s="9"/>
      <c r="J17" s="229"/>
      <c r="L17" s="231"/>
      <c r="M17" s="98"/>
      <c r="N17" s="95"/>
      <c r="O17" s="232"/>
      <c r="P17" s="233"/>
      <c r="Q17" s="9"/>
    </row>
    <row r="18" spans="1:17" ht="83.25" customHeight="1" thickBot="1" x14ac:dyDescent="0.3">
      <c r="A18" s="229"/>
      <c r="B18" s="141">
        <v>1</v>
      </c>
      <c r="C18" s="142" t="s">
        <v>25</v>
      </c>
      <c r="D18" s="251" t="s">
        <v>70</v>
      </c>
      <c r="E18" s="95" t="s">
        <v>77</v>
      </c>
      <c r="F18" s="147">
        <v>13</v>
      </c>
      <c r="G18" s="276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36.75" customHeight="1" thickBot="1" x14ac:dyDescent="0.3">
      <c r="A19" s="229"/>
      <c r="B19" s="141">
        <v>2</v>
      </c>
      <c r="C19" s="162" t="s">
        <v>26</v>
      </c>
      <c r="D19" s="165" t="s">
        <v>55</v>
      </c>
      <c r="E19" s="163" t="s">
        <v>56</v>
      </c>
      <c r="F19" s="164">
        <v>0</v>
      </c>
      <c r="G19" s="276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6.5" customHeight="1" thickBot="1" x14ac:dyDescent="0.3">
      <c r="A20" s="138">
        <v>15</v>
      </c>
      <c r="B20" s="141">
        <v>1</v>
      </c>
      <c r="C20" s="162" t="s">
        <v>26</v>
      </c>
      <c r="D20" s="165" t="s">
        <v>86</v>
      </c>
      <c r="E20" s="163" t="s">
        <v>87</v>
      </c>
      <c r="F20" s="292">
        <v>16</v>
      </c>
      <c r="G20" s="131"/>
      <c r="H20" s="9"/>
      <c r="I20" s="9"/>
      <c r="J20" s="27"/>
      <c r="K20" s="19"/>
      <c r="L20" s="67"/>
      <c r="M20" s="228"/>
      <c r="N20" s="70"/>
      <c r="O20" s="124"/>
      <c r="P20" s="122"/>
      <c r="Q20" s="9"/>
    </row>
    <row r="21" spans="1:17" ht="30" customHeight="1" thickBot="1" x14ac:dyDescent="0.4">
      <c r="A21" s="50"/>
      <c r="B21" s="1403" t="s">
        <v>0</v>
      </c>
      <c r="C21" s="1351"/>
      <c r="D21" s="1352"/>
      <c r="E21" s="69" t="s">
        <v>11</v>
      </c>
      <c r="F21" s="224">
        <f>O21</f>
        <v>8</v>
      </c>
      <c r="G21" s="110"/>
      <c r="J21" s="1370" t="s">
        <v>23</v>
      </c>
      <c r="K21" s="1371"/>
      <c r="L21" s="1371"/>
      <c r="M21" s="1371"/>
      <c r="N21" s="1398"/>
      <c r="O21" s="225">
        <f>SUM(O7:O17)</f>
        <v>8</v>
      </c>
      <c r="P21" s="222"/>
    </row>
    <row r="22" spans="1:17" ht="36" customHeight="1" x14ac:dyDescent="0.25">
      <c r="A22" s="40"/>
      <c r="B22" s="1402" t="s">
        <v>13</v>
      </c>
      <c r="C22" s="1354"/>
      <c r="D22" s="1376"/>
      <c r="E22" s="7"/>
      <c r="F22" s="243">
        <f>SUM(F7:F20)</f>
        <v>147</v>
      </c>
      <c r="G22" s="111"/>
      <c r="J22" s="31"/>
      <c r="K22" s="1377"/>
      <c r="L22" s="1377"/>
      <c r="M22" s="1377"/>
      <c r="N22" s="32"/>
      <c r="O22" s="33"/>
      <c r="P22" s="31"/>
    </row>
    <row r="23" spans="1:17" ht="36" customHeight="1" thickBot="1" x14ac:dyDescent="0.35">
      <c r="A23" s="41"/>
      <c r="B23" s="1390" t="s">
        <v>14</v>
      </c>
      <c r="C23" s="1356"/>
      <c r="D23" s="1378"/>
      <c r="E23" s="42"/>
      <c r="F23" s="201">
        <f>F22+F21</f>
        <v>155</v>
      </c>
      <c r="G23" s="112">
        <f>F20+F18+F17+F16+F15+F14+F13+F12+F11+F10+F9+F8+F7</f>
        <v>147</v>
      </c>
      <c r="J23" s="79" t="s">
        <v>32</v>
      </c>
      <c r="K23" s="80"/>
      <c r="L23" s="80"/>
      <c r="M23" s="81"/>
      <c r="N23" s="99"/>
      <c r="O23" s="100"/>
      <c r="P23" s="79"/>
    </row>
    <row r="24" spans="1:17" ht="36" customHeight="1" x14ac:dyDescent="0.3">
      <c r="A24" s="277"/>
      <c r="B24" s="278"/>
      <c r="C24" s="279"/>
      <c r="D24" s="280"/>
      <c r="E24" s="282" t="s">
        <v>118</v>
      </c>
      <c r="F24" s="281"/>
      <c r="G24" s="112"/>
      <c r="J24" s="79"/>
      <c r="K24" s="80"/>
      <c r="L24" s="80"/>
      <c r="M24" s="81"/>
      <c r="N24" s="99"/>
      <c r="O24" s="100"/>
      <c r="P24" s="79"/>
    </row>
    <row r="25" spans="1:17" ht="36" customHeight="1" x14ac:dyDescent="0.3">
      <c r="A25" s="277"/>
      <c r="B25" s="278"/>
      <c r="C25" s="279"/>
      <c r="D25" s="280"/>
      <c r="E25" s="283" t="s">
        <v>117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17" ht="36" customHeight="1" thickBot="1" x14ac:dyDescent="0.35">
      <c r="A26" s="277"/>
      <c r="B26" s="317"/>
      <c r="C26" s="162" t="s">
        <v>26</v>
      </c>
      <c r="D26" s="166" t="s">
        <v>54</v>
      </c>
      <c r="E26" s="167" t="s">
        <v>54</v>
      </c>
      <c r="F26" s="169">
        <v>15</v>
      </c>
      <c r="G26" s="112"/>
      <c r="J26" s="79"/>
      <c r="K26" s="80"/>
      <c r="L26" s="80"/>
      <c r="M26" s="81"/>
      <c r="N26" s="99"/>
      <c r="O26" s="100"/>
      <c r="P26" s="79"/>
    </row>
    <row r="27" spans="1:17" ht="36" customHeight="1" x14ac:dyDescent="0.3">
      <c r="A27" s="168">
        <v>6</v>
      </c>
      <c r="B27" s="314" t="s">
        <v>21</v>
      </c>
      <c r="C27" s="314"/>
      <c r="D27" s="315" t="s">
        <v>1</v>
      </c>
      <c r="E27" s="315" t="s">
        <v>19</v>
      </c>
      <c r="F27" s="316" t="s">
        <v>20</v>
      </c>
      <c r="G27" s="109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244">
        <v>7</v>
      </c>
      <c r="B28" s="403"/>
      <c r="C28" s="403"/>
      <c r="D28" s="403"/>
      <c r="E28" s="403"/>
      <c r="F28" s="404"/>
      <c r="G28" s="113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161">
        <v>8</v>
      </c>
      <c r="B29" s="89">
        <v>2</v>
      </c>
      <c r="C29" s="90" t="s">
        <v>27</v>
      </c>
      <c r="D29" s="150" t="s">
        <v>51</v>
      </c>
      <c r="E29" s="84" t="s">
        <v>53</v>
      </c>
      <c r="F29" s="155">
        <v>11</v>
      </c>
      <c r="G29" s="117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277"/>
      <c r="B30" s="94">
        <v>2</v>
      </c>
      <c r="C30" s="205" t="s">
        <v>27</v>
      </c>
      <c r="D30" s="154" t="s">
        <v>80</v>
      </c>
      <c r="E30" s="95" t="s">
        <v>52</v>
      </c>
      <c r="F30" s="157">
        <v>11</v>
      </c>
      <c r="G30" s="117"/>
      <c r="J30" s="79"/>
      <c r="K30" s="80"/>
      <c r="L30" s="80"/>
      <c r="M30" s="81"/>
      <c r="N30" s="99"/>
      <c r="O30" s="100"/>
      <c r="P30" s="79"/>
    </row>
    <row r="31" spans="1:17" ht="33.6" customHeight="1" x14ac:dyDescent="0.25">
      <c r="A31" s="35"/>
      <c r="B31" s="203">
        <v>3</v>
      </c>
      <c r="C31" s="97" t="s">
        <v>27</v>
      </c>
      <c r="D31" s="152" t="s">
        <v>84</v>
      </c>
      <c r="E31" s="87" t="s">
        <v>33</v>
      </c>
      <c r="F31" s="204">
        <v>12</v>
      </c>
      <c r="G31" s="129"/>
      <c r="J31" s="35"/>
      <c r="K31" s="36" t="s">
        <v>21</v>
      </c>
      <c r="L31" s="36"/>
      <c r="M31" s="37" t="s">
        <v>1</v>
      </c>
      <c r="N31" s="37" t="s">
        <v>19</v>
      </c>
      <c r="O31" s="38" t="s">
        <v>20</v>
      </c>
      <c r="P31" s="35"/>
    </row>
    <row r="32" spans="1:17" ht="28.5" thickBot="1" x14ac:dyDescent="0.3">
      <c r="A32" s="402" t="s">
        <v>4</v>
      </c>
      <c r="B32" s="1">
        <v>3</v>
      </c>
      <c r="C32" s="92" t="s">
        <v>27</v>
      </c>
      <c r="D32" s="152" t="s">
        <v>12</v>
      </c>
      <c r="E32" s="87" t="s">
        <v>39</v>
      </c>
      <c r="F32" s="156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203">
        <v>1</v>
      </c>
      <c r="C33" s="236" t="s">
        <v>27</v>
      </c>
      <c r="D33" s="152" t="s">
        <v>81</v>
      </c>
      <c r="E33" s="87" t="s">
        <v>72</v>
      </c>
      <c r="F33" s="204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144">
        <v>1</v>
      </c>
      <c r="C34" s="92" t="s">
        <v>27</v>
      </c>
      <c r="D34" s="152" t="s">
        <v>82</v>
      </c>
      <c r="E34" s="87" t="s">
        <v>83</v>
      </c>
      <c r="F34" s="158">
        <v>10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>
        <v>2</v>
      </c>
      <c r="C35" s="202" t="s">
        <v>26</v>
      </c>
      <c r="D35" s="272" t="s">
        <v>57</v>
      </c>
      <c r="E35" s="273" t="s">
        <v>58</v>
      </c>
      <c r="F35" s="274">
        <v>0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1</v>
      </c>
      <c r="C36" s="202" t="s">
        <v>26</v>
      </c>
      <c r="D36" s="165" t="s">
        <v>89</v>
      </c>
      <c r="E36" s="163" t="s">
        <v>87</v>
      </c>
      <c r="F36" s="274">
        <v>10</v>
      </c>
      <c r="G36" s="125"/>
      <c r="H36" s="9" t="s">
        <v>10</v>
      </c>
      <c r="I36" s="9">
        <f>SUM(F31:F32)</f>
        <v>18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58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SUM(F29:F36)</f>
        <v>81</v>
      </c>
      <c r="G38" s="111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81</v>
      </c>
      <c r="G39" s="112">
        <f>F29+F30+F31+F32+F33+F34+F35+F36</f>
        <v>81</v>
      </c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101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100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405"/>
      <c r="L43" s="405"/>
      <c r="M43" s="405"/>
      <c r="N43" s="29"/>
      <c r="O43" s="30"/>
      <c r="P43" s="28"/>
    </row>
    <row r="44" spans="1:16" ht="36" customHeight="1" x14ac:dyDescent="0.25">
      <c r="A44" s="284"/>
      <c r="J44" s="28"/>
      <c r="K44" s="405"/>
      <c r="L44" s="405"/>
      <c r="M44" s="405"/>
      <c r="N44" s="29"/>
      <c r="O44" s="30"/>
      <c r="P44" s="28"/>
    </row>
    <row r="45" spans="1:16" ht="36" customHeight="1" x14ac:dyDescent="0.35">
      <c r="A45" s="284"/>
      <c r="B45" s="407"/>
      <c r="C45" s="407"/>
      <c r="D45" s="1386" t="s">
        <v>17</v>
      </c>
      <c r="E45" s="1387"/>
      <c r="F45" s="290">
        <f>F22+F38</f>
        <v>228</v>
      </c>
      <c r="G45" s="115"/>
      <c r="J45" s="28"/>
      <c r="K45" s="405"/>
      <c r="L45" s="405"/>
      <c r="M45" s="405"/>
      <c r="N45" s="29"/>
      <c r="O45" s="30"/>
      <c r="P45" s="28"/>
    </row>
    <row r="46" spans="1:16" ht="36" customHeight="1" x14ac:dyDescent="0.35">
      <c r="A46" s="284"/>
      <c r="B46" s="409"/>
      <c r="C46" s="409"/>
      <c r="D46" s="1388" t="s">
        <v>119</v>
      </c>
      <c r="E46" s="1389"/>
      <c r="F46" s="291">
        <f>F23+F39</f>
        <v>236</v>
      </c>
      <c r="G46" s="116"/>
      <c r="J46" s="28"/>
      <c r="K46" s="405"/>
      <c r="L46" s="405"/>
      <c r="M46" s="405"/>
      <c r="N46" s="29"/>
      <c r="O46" s="30"/>
      <c r="P46" s="28"/>
    </row>
    <row r="47" spans="1:16" ht="36" customHeight="1" x14ac:dyDescent="0.25">
      <c r="A47" s="284"/>
      <c r="J47" s="28"/>
      <c r="K47" s="405"/>
      <c r="L47" s="405"/>
      <c r="M47" s="405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406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408" t="s">
        <v>18</v>
      </c>
      <c r="B50" s="11">
        <v>2</v>
      </c>
      <c r="C50" s="16" t="s">
        <v>26</v>
      </c>
      <c r="D50" s="150" t="s">
        <v>43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2</v>
      </c>
      <c r="C51" s="17" t="s">
        <v>26</v>
      </c>
      <c r="D51" s="151" t="s">
        <v>44</v>
      </c>
      <c r="E51" s="132"/>
      <c r="F51" s="146"/>
      <c r="J51" s="143">
        <v>1</v>
      </c>
      <c r="K51" s="11">
        <v>2</v>
      </c>
      <c r="L51" s="16" t="s">
        <v>26</v>
      </c>
      <c r="M51" s="245" t="s">
        <v>43</v>
      </c>
      <c r="N51" s="137"/>
      <c r="O51" s="106"/>
    </row>
    <row r="52" spans="1:15" ht="32.25" thickBot="1" x14ac:dyDescent="0.35">
      <c r="A52" s="199" t="s">
        <v>62</v>
      </c>
      <c r="B52" s="13">
        <v>2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2</v>
      </c>
      <c r="L52" s="17" t="s">
        <v>26</v>
      </c>
      <c r="M52" s="246" t="s">
        <v>44</v>
      </c>
      <c r="N52" s="132"/>
      <c r="O52" s="107"/>
    </row>
    <row r="53" spans="1:15" ht="32.25" thickBot="1" x14ac:dyDescent="0.3">
      <c r="A53" s="54"/>
      <c r="B53" s="13">
        <v>2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2</v>
      </c>
      <c r="L53" s="134" t="s">
        <v>25</v>
      </c>
      <c r="M53" s="247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2</v>
      </c>
      <c r="C54" s="139" t="s">
        <v>27</v>
      </c>
      <c r="D54" s="153" t="s">
        <v>50</v>
      </c>
      <c r="E54" s="86" t="s">
        <v>91</v>
      </c>
      <c r="F54" s="149">
        <v>1</v>
      </c>
      <c r="J54" s="197">
        <v>4</v>
      </c>
      <c r="K54" s="13">
        <v>2</v>
      </c>
      <c r="L54" s="66" t="s">
        <v>27</v>
      </c>
      <c r="M54" s="247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1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2</v>
      </c>
      <c r="L55" s="139" t="s">
        <v>27</v>
      </c>
      <c r="M55" s="248" t="s">
        <v>50</v>
      </c>
      <c r="N55" s="86"/>
      <c r="O55" s="108"/>
    </row>
    <row r="56" spans="1:15" ht="45.75" customHeight="1" x14ac:dyDescent="0.25">
      <c r="A56" s="196">
        <v>3</v>
      </c>
      <c r="B56" s="13">
        <v>1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1</v>
      </c>
      <c r="L56" s="135" t="s">
        <v>26</v>
      </c>
      <c r="M56" s="247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3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1</v>
      </c>
      <c r="L57" s="13" t="s">
        <v>26</v>
      </c>
      <c r="M57" s="246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4</v>
      </c>
      <c r="C58" s="75" t="s">
        <v>25</v>
      </c>
      <c r="D58" s="150" t="s">
        <v>3</v>
      </c>
      <c r="F58" s="149"/>
      <c r="J58" s="75">
        <v>8</v>
      </c>
      <c r="K58" s="15">
        <v>3</v>
      </c>
      <c r="L58" s="75" t="s">
        <v>25</v>
      </c>
      <c r="M58" s="248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4</v>
      </c>
      <c r="C59" s="76" t="s">
        <v>25</v>
      </c>
      <c r="D59" s="153" t="s">
        <v>6</v>
      </c>
      <c r="E59" s="84" t="s">
        <v>97</v>
      </c>
      <c r="F59" s="145">
        <v>1</v>
      </c>
      <c r="J59" s="76">
        <v>9</v>
      </c>
      <c r="K59" s="16">
        <v>4</v>
      </c>
      <c r="L59" s="76" t="s">
        <v>25</v>
      </c>
      <c r="M59" s="245" t="s">
        <v>3</v>
      </c>
      <c r="N59" s="84"/>
      <c r="O59" s="106"/>
    </row>
    <row r="60" spans="1:15" ht="45.75" customHeight="1" thickBot="1" x14ac:dyDescent="0.3">
      <c r="A60" s="13">
        <v>7</v>
      </c>
      <c r="B60" s="18">
        <v>1</v>
      </c>
      <c r="C60" s="139" t="s">
        <v>27</v>
      </c>
      <c r="D60" s="154" t="s">
        <v>71</v>
      </c>
      <c r="E60" s="86"/>
      <c r="F60" s="149"/>
      <c r="J60" s="139">
        <v>10</v>
      </c>
      <c r="K60" s="18">
        <v>4</v>
      </c>
      <c r="L60" s="139" t="s">
        <v>27</v>
      </c>
      <c r="M60" s="248" t="s">
        <v>6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70</v>
      </c>
      <c r="E61" s="95" t="s">
        <v>85</v>
      </c>
      <c r="F61" s="147">
        <v>2</v>
      </c>
      <c r="J61" s="230">
        <v>11</v>
      </c>
      <c r="K61" s="141">
        <v>1</v>
      </c>
      <c r="L61" s="142" t="s">
        <v>25</v>
      </c>
      <c r="M61" s="249" t="s">
        <v>71</v>
      </c>
      <c r="N61" s="95" t="s">
        <v>108</v>
      </c>
      <c r="O61" s="140">
        <v>1</v>
      </c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1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2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19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19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A1:O1"/>
    <mergeCell ref="A3:O3"/>
    <mergeCell ref="A6:F6"/>
    <mergeCell ref="J6:O6"/>
    <mergeCell ref="B21:D21"/>
    <mergeCell ref="J21:N21"/>
    <mergeCell ref="B64:D64"/>
    <mergeCell ref="B22:D22"/>
    <mergeCell ref="K22:M22"/>
    <mergeCell ref="B23:D23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Q74"/>
  <sheetViews>
    <sheetView topLeftCell="B25" zoomScale="70" zoomScaleNormal="70" zoomScalePageLayoutView="60" workbookViewId="0">
      <selection activeCell="F34" sqref="F34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144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392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10">
        <v>1</v>
      </c>
      <c r="B7" s="11">
        <v>2</v>
      </c>
      <c r="C7" s="16" t="s">
        <v>26</v>
      </c>
      <c r="D7" s="150" t="s">
        <v>43</v>
      </c>
      <c r="E7" s="137" t="s">
        <v>45</v>
      </c>
      <c r="F7" s="271">
        <v>10</v>
      </c>
      <c r="G7" s="270"/>
      <c r="J7" s="10"/>
      <c r="K7" s="15"/>
      <c r="L7" s="266"/>
      <c r="M7" s="254"/>
      <c r="N7" s="255"/>
      <c r="O7" s="62"/>
      <c r="P7" s="93"/>
    </row>
    <row r="8" spans="1:17" ht="57" customHeight="1" x14ac:dyDescent="0.25">
      <c r="A8" s="12">
        <v>2</v>
      </c>
      <c r="B8" s="13">
        <v>2</v>
      </c>
      <c r="C8" s="17" t="s">
        <v>26</v>
      </c>
      <c r="D8" s="151" t="s">
        <v>44</v>
      </c>
      <c r="E8" s="132" t="s">
        <v>63</v>
      </c>
      <c r="F8" s="146">
        <v>14</v>
      </c>
      <c r="G8" s="118" t="s">
        <v>0</v>
      </c>
      <c r="J8" s="12">
        <v>1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2</v>
      </c>
      <c r="P8" s="96" t="s">
        <v>145</v>
      </c>
    </row>
    <row r="9" spans="1:17" ht="72" customHeight="1" x14ac:dyDescent="0.25">
      <c r="A9" s="24">
        <v>3</v>
      </c>
      <c r="B9" s="13">
        <v>2</v>
      </c>
      <c r="C9" s="134" t="s">
        <v>25</v>
      </c>
      <c r="D9" s="152" t="s">
        <v>47</v>
      </c>
      <c r="E9" s="87" t="s">
        <v>46</v>
      </c>
      <c r="F9" s="146">
        <v>9</v>
      </c>
      <c r="G9" s="131"/>
      <c r="J9" s="24">
        <v>2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2</v>
      </c>
      <c r="P9" s="91" t="s">
        <v>105</v>
      </c>
    </row>
    <row r="10" spans="1:17" ht="63.75" customHeight="1" thickBot="1" x14ac:dyDescent="0.3">
      <c r="A10" s="12">
        <v>4</v>
      </c>
      <c r="B10" s="13">
        <v>2</v>
      </c>
      <c r="C10" s="66" t="s">
        <v>27</v>
      </c>
      <c r="D10" s="152" t="s">
        <v>48</v>
      </c>
      <c r="E10" s="133" t="s">
        <v>49</v>
      </c>
      <c r="F10" s="146">
        <v>12</v>
      </c>
      <c r="G10" s="131"/>
      <c r="H10" s="9"/>
      <c r="I10" s="9"/>
      <c r="J10" s="14">
        <v>3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2</v>
      </c>
      <c r="P10" s="123" t="s">
        <v>128</v>
      </c>
      <c r="Q10" s="9"/>
    </row>
    <row r="11" spans="1:17" ht="81.75" customHeight="1" thickBot="1" x14ac:dyDescent="0.3">
      <c r="A11" s="160">
        <v>5</v>
      </c>
      <c r="B11" s="13">
        <v>2</v>
      </c>
      <c r="C11" s="65" t="s">
        <v>27</v>
      </c>
      <c r="D11" s="151" t="s">
        <v>79</v>
      </c>
      <c r="E11" s="85" t="s">
        <v>52</v>
      </c>
      <c r="F11" s="146">
        <v>11</v>
      </c>
      <c r="G11" s="131"/>
      <c r="J11" s="10">
        <v>4</v>
      </c>
      <c r="K11" s="19">
        <v>1</v>
      </c>
      <c r="L11" s="269" t="s">
        <v>26</v>
      </c>
      <c r="M11" s="264" t="s">
        <v>69</v>
      </c>
      <c r="N11" s="391" t="s">
        <v>139</v>
      </c>
      <c r="O11" s="60">
        <v>1</v>
      </c>
      <c r="P11" s="122" t="s">
        <v>140</v>
      </c>
    </row>
    <row r="12" spans="1:17" ht="46.5" customHeight="1" x14ac:dyDescent="0.25">
      <c r="A12" s="25">
        <v>9</v>
      </c>
      <c r="B12" s="135">
        <v>1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25">
      <c r="A13" s="24">
        <v>10</v>
      </c>
      <c r="B13" s="13">
        <v>1</v>
      </c>
      <c r="C13" s="13" t="s">
        <v>26</v>
      </c>
      <c r="D13" s="253" t="s">
        <v>69</v>
      </c>
      <c r="E13" s="85" t="s">
        <v>75</v>
      </c>
      <c r="F13" s="146">
        <v>6</v>
      </c>
      <c r="G13" s="390"/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">
      <c r="A14" s="26">
        <v>11</v>
      </c>
      <c r="B14" s="15">
        <v>3</v>
      </c>
      <c r="C14" s="75" t="s">
        <v>25</v>
      </c>
      <c r="D14" s="153" t="s">
        <v>7</v>
      </c>
      <c r="E14" s="86" t="s">
        <v>28</v>
      </c>
      <c r="F14" s="149">
        <v>16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58.5" customHeight="1" x14ac:dyDescent="0.25">
      <c r="A15" s="143">
        <v>12</v>
      </c>
      <c r="B15" s="16">
        <v>4</v>
      </c>
      <c r="C15" s="76" t="s">
        <v>25</v>
      </c>
      <c r="D15" s="150" t="s">
        <v>3</v>
      </c>
      <c r="E15" s="84" t="s">
        <v>29</v>
      </c>
      <c r="F15" s="145">
        <v>8</v>
      </c>
      <c r="G15" s="131"/>
      <c r="J15" s="25"/>
      <c r="K15" s="68"/>
      <c r="L15" s="71"/>
      <c r="M15" s="227"/>
      <c r="N15" s="73"/>
      <c r="O15" s="72"/>
      <c r="P15" s="123"/>
    </row>
    <row r="16" spans="1:17" ht="66" customHeight="1" thickBot="1" x14ac:dyDescent="0.35">
      <c r="A16" s="14">
        <v>13</v>
      </c>
      <c r="B16" s="18">
        <v>4</v>
      </c>
      <c r="C16" s="139" t="s">
        <v>27</v>
      </c>
      <c r="D16" s="153" t="s">
        <v>78</v>
      </c>
      <c r="E16" s="86" t="s">
        <v>30</v>
      </c>
      <c r="F16" s="149">
        <v>12</v>
      </c>
      <c r="G16" s="223" t="s">
        <v>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83.25" customHeight="1" thickBot="1" x14ac:dyDescent="0.3">
      <c r="A17" s="229">
        <v>14</v>
      </c>
      <c r="B17" s="141">
        <v>1</v>
      </c>
      <c r="C17" s="230" t="s">
        <v>25</v>
      </c>
      <c r="D17" s="154" t="s">
        <v>71</v>
      </c>
      <c r="E17" s="95" t="s">
        <v>76</v>
      </c>
      <c r="F17" s="147">
        <v>14</v>
      </c>
      <c r="G17" s="276"/>
      <c r="H17" s="9"/>
      <c r="I17" s="9"/>
      <c r="J17" s="229"/>
      <c r="L17" s="231"/>
      <c r="M17" s="98"/>
      <c r="N17" s="95"/>
      <c r="O17" s="232"/>
      <c r="P17" s="233"/>
      <c r="Q17" s="9"/>
    </row>
    <row r="18" spans="1:17" ht="83.25" customHeight="1" thickBot="1" x14ac:dyDescent="0.3">
      <c r="A18" s="229"/>
      <c r="B18" s="141">
        <v>1</v>
      </c>
      <c r="C18" s="142" t="s">
        <v>25</v>
      </c>
      <c r="D18" s="251" t="s">
        <v>70</v>
      </c>
      <c r="E18" s="95" t="s">
        <v>77</v>
      </c>
      <c r="F18" s="147">
        <v>13</v>
      </c>
      <c r="G18" s="276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36.75" customHeight="1" thickBot="1" x14ac:dyDescent="0.3">
      <c r="A19" s="229"/>
      <c r="B19" s="141">
        <v>2</v>
      </c>
      <c r="C19" s="162" t="s">
        <v>26</v>
      </c>
      <c r="D19" s="165" t="s">
        <v>55</v>
      </c>
      <c r="E19" s="163" t="s">
        <v>56</v>
      </c>
      <c r="F19" s="164">
        <v>0</v>
      </c>
      <c r="G19" s="276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6.5" customHeight="1" thickBot="1" x14ac:dyDescent="0.3">
      <c r="A20" s="138">
        <v>15</v>
      </c>
      <c r="B20" s="141">
        <v>1</v>
      </c>
      <c r="C20" s="162" t="s">
        <v>26</v>
      </c>
      <c r="D20" s="165" t="s">
        <v>86</v>
      </c>
      <c r="E20" s="163" t="s">
        <v>87</v>
      </c>
      <c r="F20" s="292">
        <v>16</v>
      </c>
      <c r="G20" s="131"/>
      <c r="H20" s="9"/>
      <c r="I20" s="9"/>
      <c r="J20" s="27"/>
      <c r="K20" s="19"/>
      <c r="L20" s="67"/>
      <c r="M20" s="228"/>
      <c r="N20" s="70"/>
      <c r="O20" s="124"/>
      <c r="P20" s="122"/>
      <c r="Q20" s="9"/>
    </row>
    <row r="21" spans="1:17" ht="30" customHeight="1" thickBot="1" x14ac:dyDescent="0.4">
      <c r="A21" s="50"/>
      <c r="B21" s="1403" t="s">
        <v>0</v>
      </c>
      <c r="C21" s="1351"/>
      <c r="D21" s="1352"/>
      <c r="E21" s="69" t="s">
        <v>11</v>
      </c>
      <c r="F21" s="224">
        <f>O21</f>
        <v>7</v>
      </c>
      <c r="G21" s="110"/>
      <c r="J21" s="1370" t="s">
        <v>23</v>
      </c>
      <c r="K21" s="1371"/>
      <c r="L21" s="1371"/>
      <c r="M21" s="1371"/>
      <c r="N21" s="1398"/>
      <c r="O21" s="225">
        <f>SUM(O7:O17)</f>
        <v>7</v>
      </c>
      <c r="P21" s="222"/>
    </row>
    <row r="22" spans="1:17" ht="36" customHeight="1" x14ac:dyDescent="0.25">
      <c r="A22" s="40"/>
      <c r="B22" s="1402" t="s">
        <v>13</v>
      </c>
      <c r="C22" s="1354"/>
      <c r="D22" s="1376"/>
      <c r="E22" s="7"/>
      <c r="F22" s="243">
        <f>SUM(F7:F20)</f>
        <v>148</v>
      </c>
      <c r="G22" s="111"/>
      <c r="J22" s="31"/>
      <c r="K22" s="1377"/>
      <c r="L22" s="1377"/>
      <c r="M22" s="1377"/>
      <c r="N22" s="32"/>
      <c r="O22" s="33"/>
      <c r="P22" s="31"/>
    </row>
    <row r="23" spans="1:17" ht="36" customHeight="1" thickBot="1" x14ac:dyDescent="0.35">
      <c r="A23" s="41"/>
      <c r="B23" s="1390" t="s">
        <v>14</v>
      </c>
      <c r="C23" s="1356"/>
      <c r="D23" s="1378"/>
      <c r="E23" s="42"/>
      <c r="F23" s="201">
        <f>F22+F21</f>
        <v>155</v>
      </c>
      <c r="G23" s="112">
        <f>F20+F18+F17+F16+F15+F14+F13+F12+F11+F10+F9+F8+F7</f>
        <v>148</v>
      </c>
      <c r="J23" s="79" t="s">
        <v>32</v>
      </c>
      <c r="K23" s="80"/>
      <c r="L23" s="80"/>
      <c r="M23" s="81"/>
      <c r="N23" s="99"/>
      <c r="O23" s="100"/>
      <c r="P23" s="79"/>
    </row>
    <row r="24" spans="1:17" ht="36" customHeight="1" x14ac:dyDescent="0.3">
      <c r="A24" s="277"/>
      <c r="B24" s="278"/>
      <c r="C24" s="279"/>
      <c r="D24" s="280"/>
      <c r="E24" s="282" t="s">
        <v>118</v>
      </c>
      <c r="F24" s="281"/>
      <c r="G24" s="112"/>
      <c r="J24" s="79"/>
      <c r="K24" s="80"/>
      <c r="L24" s="80"/>
      <c r="M24" s="81"/>
      <c r="N24" s="99"/>
      <c r="O24" s="100"/>
      <c r="P24" s="79"/>
    </row>
    <row r="25" spans="1:17" ht="36" customHeight="1" x14ac:dyDescent="0.3">
      <c r="A25" s="277"/>
      <c r="B25" s="278"/>
      <c r="C25" s="279"/>
      <c r="D25" s="280"/>
      <c r="E25" s="283" t="s">
        <v>117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17" ht="36" customHeight="1" thickBot="1" x14ac:dyDescent="0.35">
      <c r="A26" s="277"/>
      <c r="B26" s="317"/>
      <c r="C26" s="162" t="s">
        <v>26</v>
      </c>
      <c r="D26" s="166" t="s">
        <v>54</v>
      </c>
      <c r="E26" s="167" t="s">
        <v>54</v>
      </c>
      <c r="F26" s="169">
        <v>15</v>
      </c>
      <c r="G26" s="112"/>
      <c r="J26" s="79"/>
      <c r="K26" s="80"/>
      <c r="L26" s="80"/>
      <c r="M26" s="81"/>
      <c r="N26" s="99"/>
      <c r="O26" s="100"/>
      <c r="P26" s="79"/>
    </row>
    <row r="27" spans="1:17" ht="36" customHeight="1" x14ac:dyDescent="0.3">
      <c r="A27" s="168">
        <v>6</v>
      </c>
      <c r="B27" s="314" t="s">
        <v>21</v>
      </c>
      <c r="C27" s="314"/>
      <c r="D27" s="315" t="s">
        <v>1</v>
      </c>
      <c r="E27" s="315" t="s">
        <v>19</v>
      </c>
      <c r="F27" s="316" t="s">
        <v>20</v>
      </c>
      <c r="G27" s="109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244">
        <v>7</v>
      </c>
      <c r="B28" s="394"/>
      <c r="C28" s="394"/>
      <c r="D28" s="394"/>
      <c r="E28" s="394"/>
      <c r="F28" s="395"/>
      <c r="G28" s="113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161">
        <v>8</v>
      </c>
      <c r="B29" s="89">
        <v>2</v>
      </c>
      <c r="C29" s="90" t="s">
        <v>27</v>
      </c>
      <c r="D29" s="150" t="s">
        <v>51</v>
      </c>
      <c r="E29" s="84" t="s">
        <v>53</v>
      </c>
      <c r="F29" s="155">
        <v>11</v>
      </c>
      <c r="G29" s="117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277"/>
      <c r="B30" s="94">
        <v>2</v>
      </c>
      <c r="C30" s="205" t="s">
        <v>27</v>
      </c>
      <c r="D30" s="154" t="s">
        <v>80</v>
      </c>
      <c r="E30" s="95" t="s">
        <v>52</v>
      </c>
      <c r="F30" s="157">
        <v>11</v>
      </c>
      <c r="G30" s="117"/>
      <c r="J30" s="79"/>
      <c r="K30" s="80"/>
      <c r="L30" s="80"/>
      <c r="M30" s="81"/>
      <c r="N30" s="99"/>
      <c r="O30" s="100"/>
      <c r="P30" s="79"/>
    </row>
    <row r="31" spans="1:17" ht="33.6" customHeight="1" x14ac:dyDescent="0.25">
      <c r="A31" s="35"/>
      <c r="B31" s="203">
        <v>3</v>
      </c>
      <c r="C31" s="97" t="s">
        <v>27</v>
      </c>
      <c r="D31" s="152" t="s">
        <v>84</v>
      </c>
      <c r="E31" s="87" t="s">
        <v>33</v>
      </c>
      <c r="F31" s="204">
        <v>12</v>
      </c>
      <c r="G31" s="129"/>
      <c r="J31" s="35"/>
      <c r="K31" s="36" t="s">
        <v>21</v>
      </c>
      <c r="L31" s="36"/>
      <c r="M31" s="37" t="s">
        <v>1</v>
      </c>
      <c r="N31" s="37" t="s">
        <v>19</v>
      </c>
      <c r="O31" s="38" t="s">
        <v>20</v>
      </c>
      <c r="P31" s="35"/>
    </row>
    <row r="32" spans="1:17" ht="28.5" thickBot="1" x14ac:dyDescent="0.3">
      <c r="A32" s="393" t="s">
        <v>4</v>
      </c>
      <c r="B32" s="1">
        <v>3</v>
      </c>
      <c r="C32" s="92" t="s">
        <v>27</v>
      </c>
      <c r="D32" s="152" t="s">
        <v>12</v>
      </c>
      <c r="E32" s="87" t="s">
        <v>39</v>
      </c>
      <c r="F32" s="156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203">
        <v>1</v>
      </c>
      <c r="C33" s="236" t="s">
        <v>27</v>
      </c>
      <c r="D33" s="152" t="s">
        <v>81</v>
      </c>
      <c r="E33" s="87" t="s">
        <v>72</v>
      </c>
      <c r="F33" s="204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144">
        <v>1</v>
      </c>
      <c r="C34" s="92" t="s">
        <v>27</v>
      </c>
      <c r="D34" s="152" t="s">
        <v>82</v>
      </c>
      <c r="E34" s="87" t="s">
        <v>83</v>
      </c>
      <c r="F34" s="158">
        <v>9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>
        <v>2</v>
      </c>
      <c r="C35" s="202" t="s">
        <v>26</v>
      </c>
      <c r="D35" s="272" t="s">
        <v>57</v>
      </c>
      <c r="E35" s="273" t="s">
        <v>58</v>
      </c>
      <c r="F35" s="274">
        <v>0</v>
      </c>
      <c r="G35" s="125" t="s">
        <v>143</v>
      </c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1</v>
      </c>
      <c r="C36" s="202" t="s">
        <v>26</v>
      </c>
      <c r="D36" s="165" t="s">
        <v>89</v>
      </c>
      <c r="E36" s="163" t="s">
        <v>87</v>
      </c>
      <c r="F36" s="274">
        <v>10</v>
      </c>
      <c r="G36" s="125"/>
      <c r="H36" s="9" t="s">
        <v>10</v>
      </c>
      <c r="I36" s="9">
        <f>SUM(F31:F32)</f>
        <v>18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58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SUM(F29:F36)</f>
        <v>80</v>
      </c>
      <c r="G38" s="111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80</v>
      </c>
      <c r="G39" s="112">
        <f>F29+F30+F31+F32+F33+F34+F35+F36</f>
        <v>80</v>
      </c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101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100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396"/>
      <c r="L43" s="396"/>
      <c r="M43" s="396"/>
      <c r="N43" s="29"/>
      <c r="O43" s="30"/>
      <c r="P43" s="28"/>
    </row>
    <row r="44" spans="1:16" ht="36" customHeight="1" x14ac:dyDescent="0.25">
      <c r="A44" s="284"/>
      <c r="J44" s="28"/>
      <c r="K44" s="396"/>
      <c r="L44" s="396"/>
      <c r="M44" s="396"/>
      <c r="N44" s="29"/>
      <c r="O44" s="30"/>
      <c r="P44" s="28"/>
    </row>
    <row r="45" spans="1:16" ht="36" customHeight="1" x14ac:dyDescent="0.35">
      <c r="A45" s="284"/>
      <c r="B45" s="398"/>
      <c r="C45" s="398"/>
      <c r="D45" s="1386" t="s">
        <v>17</v>
      </c>
      <c r="E45" s="1387"/>
      <c r="F45" s="290">
        <f>F22+F38</f>
        <v>228</v>
      </c>
      <c r="G45" s="115"/>
      <c r="J45" s="28"/>
      <c r="K45" s="396"/>
      <c r="L45" s="396"/>
      <c r="M45" s="396"/>
      <c r="N45" s="29"/>
      <c r="O45" s="30"/>
      <c r="P45" s="28"/>
    </row>
    <row r="46" spans="1:16" ht="36" customHeight="1" x14ac:dyDescent="0.35">
      <c r="A46" s="284"/>
      <c r="B46" s="400"/>
      <c r="C46" s="400"/>
      <c r="D46" s="1388" t="s">
        <v>119</v>
      </c>
      <c r="E46" s="1389"/>
      <c r="F46" s="291">
        <f>F23+F39</f>
        <v>235</v>
      </c>
      <c r="G46" s="116"/>
      <c r="J46" s="28"/>
      <c r="K46" s="396"/>
      <c r="L46" s="396"/>
      <c r="M46" s="396"/>
      <c r="N46" s="29"/>
      <c r="O46" s="30"/>
      <c r="P46" s="28"/>
    </row>
    <row r="47" spans="1:16" ht="36" customHeight="1" x14ac:dyDescent="0.25">
      <c r="A47" s="284"/>
      <c r="J47" s="28"/>
      <c r="K47" s="396"/>
      <c r="L47" s="396"/>
      <c r="M47" s="396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397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399" t="s">
        <v>18</v>
      </c>
      <c r="B50" s="11">
        <v>2</v>
      </c>
      <c r="C50" s="16" t="s">
        <v>26</v>
      </c>
      <c r="D50" s="150" t="s">
        <v>43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2</v>
      </c>
      <c r="C51" s="17" t="s">
        <v>26</v>
      </c>
      <c r="D51" s="151" t="s">
        <v>44</v>
      </c>
      <c r="E51" s="132"/>
      <c r="F51" s="146"/>
      <c r="J51" s="143">
        <v>1</v>
      </c>
      <c r="K51" s="11">
        <v>2</v>
      </c>
      <c r="L51" s="16" t="s">
        <v>26</v>
      </c>
      <c r="M51" s="245" t="s">
        <v>43</v>
      </c>
      <c r="N51" s="137"/>
      <c r="O51" s="106"/>
    </row>
    <row r="52" spans="1:15" ht="32.25" thickBot="1" x14ac:dyDescent="0.35">
      <c r="A52" s="199" t="s">
        <v>62</v>
      </c>
      <c r="B52" s="13">
        <v>2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2</v>
      </c>
      <c r="L52" s="17" t="s">
        <v>26</v>
      </c>
      <c r="M52" s="246" t="s">
        <v>44</v>
      </c>
      <c r="N52" s="132"/>
      <c r="O52" s="107"/>
    </row>
    <row r="53" spans="1:15" ht="32.25" thickBot="1" x14ac:dyDescent="0.3">
      <c r="A53" s="54"/>
      <c r="B53" s="13">
        <v>2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2</v>
      </c>
      <c r="L53" s="134" t="s">
        <v>25</v>
      </c>
      <c r="M53" s="247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2</v>
      </c>
      <c r="C54" s="139" t="s">
        <v>27</v>
      </c>
      <c r="D54" s="153" t="s">
        <v>50</v>
      </c>
      <c r="E54" s="86" t="s">
        <v>91</v>
      </c>
      <c r="F54" s="149">
        <v>1</v>
      </c>
      <c r="J54" s="197">
        <v>4</v>
      </c>
      <c r="K54" s="13">
        <v>2</v>
      </c>
      <c r="L54" s="66" t="s">
        <v>27</v>
      </c>
      <c r="M54" s="247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1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2</v>
      </c>
      <c r="L55" s="139" t="s">
        <v>27</v>
      </c>
      <c r="M55" s="248" t="s">
        <v>50</v>
      </c>
      <c r="N55" s="86"/>
      <c r="O55" s="108"/>
    </row>
    <row r="56" spans="1:15" ht="45.75" customHeight="1" x14ac:dyDescent="0.25">
      <c r="A56" s="196">
        <v>3</v>
      </c>
      <c r="B56" s="13">
        <v>1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1</v>
      </c>
      <c r="L56" s="135" t="s">
        <v>26</v>
      </c>
      <c r="M56" s="247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3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1</v>
      </c>
      <c r="L57" s="13" t="s">
        <v>26</v>
      </c>
      <c r="M57" s="246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4</v>
      </c>
      <c r="C58" s="75" t="s">
        <v>25</v>
      </c>
      <c r="D58" s="150" t="s">
        <v>3</v>
      </c>
      <c r="F58" s="149"/>
      <c r="J58" s="75">
        <v>8</v>
      </c>
      <c r="K58" s="15">
        <v>3</v>
      </c>
      <c r="L58" s="75" t="s">
        <v>25</v>
      </c>
      <c r="M58" s="248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4</v>
      </c>
      <c r="C59" s="76" t="s">
        <v>25</v>
      </c>
      <c r="D59" s="153" t="s">
        <v>6</v>
      </c>
      <c r="E59" s="84" t="s">
        <v>97</v>
      </c>
      <c r="F59" s="145">
        <v>1</v>
      </c>
      <c r="J59" s="76">
        <v>9</v>
      </c>
      <c r="K59" s="16">
        <v>4</v>
      </c>
      <c r="L59" s="76" t="s">
        <v>25</v>
      </c>
      <c r="M59" s="245" t="s">
        <v>3</v>
      </c>
      <c r="N59" s="84"/>
      <c r="O59" s="106"/>
    </row>
    <row r="60" spans="1:15" ht="45.75" customHeight="1" thickBot="1" x14ac:dyDescent="0.3">
      <c r="A60" s="13">
        <v>7</v>
      </c>
      <c r="B60" s="18">
        <v>1</v>
      </c>
      <c r="C60" s="139" t="s">
        <v>27</v>
      </c>
      <c r="D60" s="154" t="s">
        <v>71</v>
      </c>
      <c r="E60" s="86"/>
      <c r="F60" s="149"/>
      <c r="J60" s="139">
        <v>10</v>
      </c>
      <c r="K60" s="18">
        <v>4</v>
      </c>
      <c r="L60" s="139" t="s">
        <v>27</v>
      </c>
      <c r="M60" s="248" t="s">
        <v>6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70</v>
      </c>
      <c r="E61" s="95" t="s">
        <v>85</v>
      </c>
      <c r="F61" s="147">
        <v>2</v>
      </c>
      <c r="J61" s="230">
        <v>11</v>
      </c>
      <c r="K61" s="141">
        <v>1</v>
      </c>
      <c r="L61" s="142" t="s">
        <v>25</v>
      </c>
      <c r="M61" s="249" t="s">
        <v>71</v>
      </c>
      <c r="N61" s="95" t="s">
        <v>108</v>
      </c>
      <c r="O61" s="140">
        <v>1</v>
      </c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1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2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19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19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B64:D64"/>
    <mergeCell ref="B22:D22"/>
    <mergeCell ref="K22:M22"/>
    <mergeCell ref="B23:D23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1:D21"/>
    <mergeCell ref="J21:N21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Q74"/>
  <sheetViews>
    <sheetView topLeftCell="B25" zoomScale="70" zoomScaleNormal="70" zoomScalePageLayoutView="60" workbookViewId="0">
      <selection activeCell="B23" sqref="B23:D23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141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381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10">
        <v>1</v>
      </c>
      <c r="B7" s="11">
        <v>2</v>
      </c>
      <c r="C7" s="16" t="s">
        <v>26</v>
      </c>
      <c r="D7" s="150" t="s">
        <v>43</v>
      </c>
      <c r="E7" s="137" t="s">
        <v>45</v>
      </c>
      <c r="F7" s="271">
        <v>10</v>
      </c>
      <c r="G7" s="270"/>
      <c r="J7" s="10">
        <v>1</v>
      </c>
      <c r="K7" s="15">
        <v>3</v>
      </c>
      <c r="L7" s="266" t="s">
        <v>25</v>
      </c>
      <c r="M7" s="254" t="s">
        <v>7</v>
      </c>
      <c r="N7" s="255" t="s">
        <v>9</v>
      </c>
      <c r="O7" s="62">
        <v>1</v>
      </c>
      <c r="P7" s="93" t="s">
        <v>102</v>
      </c>
    </row>
    <row r="8" spans="1:17" ht="57" customHeight="1" x14ac:dyDescent="0.25">
      <c r="A8" s="12">
        <v>2</v>
      </c>
      <c r="B8" s="13">
        <v>2</v>
      </c>
      <c r="C8" s="17" t="s">
        <v>26</v>
      </c>
      <c r="D8" s="151" t="s">
        <v>44</v>
      </c>
      <c r="E8" s="132" t="s">
        <v>63</v>
      </c>
      <c r="F8" s="146">
        <v>14</v>
      </c>
      <c r="G8" s="118" t="s">
        <v>0</v>
      </c>
      <c r="J8" s="12">
        <v>2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3</v>
      </c>
      <c r="P8" s="96" t="s">
        <v>92</v>
      </c>
    </row>
    <row r="9" spans="1:17" ht="72" customHeight="1" x14ac:dyDescent="0.25">
      <c r="A9" s="24">
        <v>3</v>
      </c>
      <c r="B9" s="13">
        <v>2</v>
      </c>
      <c r="C9" s="134" t="s">
        <v>25</v>
      </c>
      <c r="D9" s="152" t="s">
        <v>47</v>
      </c>
      <c r="E9" s="87" t="s">
        <v>46</v>
      </c>
      <c r="F9" s="146">
        <v>9</v>
      </c>
      <c r="G9" s="131"/>
      <c r="J9" s="24">
        <v>3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2</v>
      </c>
      <c r="P9" s="91" t="s">
        <v>105</v>
      </c>
    </row>
    <row r="10" spans="1:17" ht="63.75" customHeight="1" thickBot="1" x14ac:dyDescent="0.3">
      <c r="A10" s="12">
        <v>4</v>
      </c>
      <c r="B10" s="13">
        <v>2</v>
      </c>
      <c r="C10" s="66" t="s">
        <v>27</v>
      </c>
      <c r="D10" s="152" t="s">
        <v>48</v>
      </c>
      <c r="E10" s="133" t="s">
        <v>49</v>
      </c>
      <c r="F10" s="146">
        <v>12</v>
      </c>
      <c r="G10" s="131"/>
      <c r="H10" s="9"/>
      <c r="I10" s="9"/>
      <c r="J10" s="14">
        <v>4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2</v>
      </c>
      <c r="P10" s="123" t="s">
        <v>128</v>
      </c>
      <c r="Q10" s="9"/>
    </row>
    <row r="11" spans="1:17" ht="81.75" customHeight="1" thickBot="1" x14ac:dyDescent="0.3">
      <c r="A11" s="160">
        <v>5</v>
      </c>
      <c r="B11" s="13">
        <v>2</v>
      </c>
      <c r="C11" s="65" t="s">
        <v>27</v>
      </c>
      <c r="D11" s="151" t="s">
        <v>79</v>
      </c>
      <c r="E11" s="85" t="s">
        <v>52</v>
      </c>
      <c r="F11" s="146">
        <v>11</v>
      </c>
      <c r="G11" s="131"/>
      <c r="J11" s="10">
        <v>5</v>
      </c>
      <c r="K11" s="19">
        <v>1</v>
      </c>
      <c r="L11" s="269" t="s">
        <v>26</v>
      </c>
      <c r="M11" s="264" t="s">
        <v>69</v>
      </c>
      <c r="N11" s="391" t="s">
        <v>139</v>
      </c>
      <c r="O11" s="60">
        <v>1</v>
      </c>
      <c r="P11" s="122" t="s">
        <v>140</v>
      </c>
    </row>
    <row r="12" spans="1:17" ht="46.5" customHeight="1" x14ac:dyDescent="0.25">
      <c r="A12" s="25">
        <v>9</v>
      </c>
      <c r="B12" s="135">
        <v>1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25">
      <c r="A13" s="24">
        <v>10</v>
      </c>
      <c r="B13" s="13">
        <v>1</v>
      </c>
      <c r="C13" s="13" t="s">
        <v>26</v>
      </c>
      <c r="D13" s="253" t="s">
        <v>69</v>
      </c>
      <c r="E13" s="85" t="s">
        <v>75</v>
      </c>
      <c r="F13" s="146">
        <v>6</v>
      </c>
      <c r="G13" s="390"/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">
      <c r="A14" s="26">
        <v>11</v>
      </c>
      <c r="B14" s="15">
        <v>3</v>
      </c>
      <c r="C14" s="75" t="s">
        <v>25</v>
      </c>
      <c r="D14" s="153" t="s">
        <v>7</v>
      </c>
      <c r="E14" s="86" t="s">
        <v>28</v>
      </c>
      <c r="F14" s="149">
        <v>16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58.5" customHeight="1" x14ac:dyDescent="0.25">
      <c r="A15" s="143">
        <v>12</v>
      </c>
      <c r="B15" s="16">
        <v>4</v>
      </c>
      <c r="C15" s="76" t="s">
        <v>25</v>
      </c>
      <c r="D15" s="150" t="s">
        <v>3</v>
      </c>
      <c r="E15" s="84" t="s">
        <v>29</v>
      </c>
      <c r="F15" s="145">
        <v>8</v>
      </c>
      <c r="G15" s="131"/>
      <c r="J15" s="25"/>
      <c r="K15" s="68"/>
      <c r="L15" s="71"/>
      <c r="M15" s="227"/>
      <c r="N15" s="73"/>
      <c r="O15" s="72"/>
      <c r="P15" s="123"/>
    </row>
    <row r="16" spans="1:17" ht="66" customHeight="1" thickBot="1" x14ac:dyDescent="0.35">
      <c r="A16" s="14">
        <v>13</v>
      </c>
      <c r="B16" s="18">
        <v>4</v>
      </c>
      <c r="C16" s="139" t="s">
        <v>27</v>
      </c>
      <c r="D16" s="153" t="s">
        <v>78</v>
      </c>
      <c r="E16" s="86" t="s">
        <v>30</v>
      </c>
      <c r="F16" s="149">
        <v>12</v>
      </c>
      <c r="G16" s="223" t="s">
        <v>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83.25" customHeight="1" thickBot="1" x14ac:dyDescent="0.3">
      <c r="A17" s="229">
        <v>14</v>
      </c>
      <c r="B17" s="141">
        <v>1</v>
      </c>
      <c r="C17" s="230" t="s">
        <v>25</v>
      </c>
      <c r="D17" s="154" t="s">
        <v>71</v>
      </c>
      <c r="E17" s="95" t="s">
        <v>76</v>
      </c>
      <c r="F17" s="147">
        <v>14</v>
      </c>
      <c r="G17" s="276" t="s">
        <v>142</v>
      </c>
      <c r="H17" s="9"/>
      <c r="I17" s="9"/>
      <c r="J17" s="229"/>
      <c r="L17" s="231"/>
      <c r="M17" s="98"/>
      <c r="N17" s="95"/>
      <c r="O17" s="232"/>
      <c r="P17" s="233"/>
      <c r="Q17" s="9"/>
    </row>
    <row r="18" spans="1:17" ht="83.25" customHeight="1" thickBot="1" x14ac:dyDescent="0.3">
      <c r="A18" s="229"/>
      <c r="B18" s="141">
        <v>1</v>
      </c>
      <c r="C18" s="142" t="s">
        <v>25</v>
      </c>
      <c r="D18" s="251" t="s">
        <v>70</v>
      </c>
      <c r="E18" s="95" t="s">
        <v>77</v>
      </c>
      <c r="F18" s="147">
        <v>13</v>
      </c>
      <c r="G18" s="276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36.75" customHeight="1" thickBot="1" x14ac:dyDescent="0.3">
      <c r="A19" s="229"/>
      <c r="B19" s="141">
        <v>2</v>
      </c>
      <c r="C19" s="162" t="s">
        <v>26</v>
      </c>
      <c r="D19" s="165" t="s">
        <v>55</v>
      </c>
      <c r="E19" s="163" t="s">
        <v>56</v>
      </c>
      <c r="F19" s="164">
        <v>0</v>
      </c>
      <c r="G19" s="276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6.5" customHeight="1" thickBot="1" x14ac:dyDescent="0.3">
      <c r="A20" s="138">
        <v>15</v>
      </c>
      <c r="B20" s="141">
        <v>1</v>
      </c>
      <c r="C20" s="162" t="s">
        <v>26</v>
      </c>
      <c r="D20" s="165" t="s">
        <v>86</v>
      </c>
      <c r="E20" s="163" t="s">
        <v>87</v>
      </c>
      <c r="F20" s="292">
        <v>16</v>
      </c>
      <c r="G20" s="131"/>
      <c r="H20" s="9"/>
      <c r="I20" s="9"/>
      <c r="J20" s="27"/>
      <c r="K20" s="19"/>
      <c r="L20" s="67"/>
      <c r="M20" s="228"/>
      <c r="N20" s="70"/>
      <c r="O20" s="124"/>
      <c r="P20" s="122"/>
      <c r="Q20" s="9"/>
    </row>
    <row r="21" spans="1:17" ht="30" customHeight="1" thickBot="1" x14ac:dyDescent="0.4">
      <c r="A21" s="50"/>
      <c r="B21" s="1403" t="s">
        <v>0</v>
      </c>
      <c r="C21" s="1351"/>
      <c r="D21" s="1352"/>
      <c r="E21" s="69" t="s">
        <v>11</v>
      </c>
      <c r="F21" s="224">
        <f>O21</f>
        <v>9</v>
      </c>
      <c r="G21" s="110"/>
      <c r="J21" s="1370" t="s">
        <v>23</v>
      </c>
      <c r="K21" s="1371"/>
      <c r="L21" s="1371"/>
      <c r="M21" s="1371"/>
      <c r="N21" s="1398"/>
      <c r="O21" s="225">
        <f>SUM(O7:O17)</f>
        <v>9</v>
      </c>
      <c r="P21" s="222"/>
    </row>
    <row r="22" spans="1:17" ht="36" customHeight="1" x14ac:dyDescent="0.25">
      <c r="A22" s="40"/>
      <c r="B22" s="1402" t="s">
        <v>13</v>
      </c>
      <c r="C22" s="1354"/>
      <c r="D22" s="1376"/>
      <c r="E22" s="7"/>
      <c r="F22" s="243">
        <f>SUM(F7:F20)</f>
        <v>148</v>
      </c>
      <c r="G22" s="111"/>
      <c r="J22" s="31"/>
      <c r="K22" s="1377"/>
      <c r="L22" s="1377"/>
      <c r="M22" s="1377"/>
      <c r="N22" s="32"/>
      <c r="O22" s="33"/>
      <c r="P22" s="31"/>
    </row>
    <row r="23" spans="1:17" ht="36" customHeight="1" thickBot="1" x14ac:dyDescent="0.35">
      <c r="A23" s="41"/>
      <c r="B23" s="1390" t="s">
        <v>14</v>
      </c>
      <c r="C23" s="1356"/>
      <c r="D23" s="1378"/>
      <c r="E23" s="42"/>
      <c r="F23" s="201">
        <f>F22+F21</f>
        <v>157</v>
      </c>
      <c r="G23" s="112">
        <f>F20+F18+F17+F16+F15+F14+F13+F12+F11+F10+F9+F8+F7</f>
        <v>148</v>
      </c>
      <c r="J23" s="79" t="s">
        <v>32</v>
      </c>
      <c r="K23" s="80"/>
      <c r="L23" s="80"/>
      <c r="M23" s="81"/>
      <c r="N23" s="99"/>
      <c r="O23" s="100"/>
      <c r="P23" s="79"/>
    </row>
    <row r="24" spans="1:17" ht="36" customHeight="1" x14ac:dyDescent="0.3">
      <c r="A24" s="277"/>
      <c r="B24" s="278"/>
      <c r="C24" s="279"/>
      <c r="D24" s="280"/>
      <c r="E24" s="282" t="s">
        <v>118</v>
      </c>
      <c r="F24" s="281"/>
      <c r="G24" s="112"/>
      <c r="J24" s="79"/>
      <c r="K24" s="80"/>
      <c r="L24" s="80"/>
      <c r="M24" s="81"/>
      <c r="N24" s="99"/>
      <c r="O24" s="100"/>
      <c r="P24" s="79"/>
    </row>
    <row r="25" spans="1:17" ht="36" customHeight="1" x14ac:dyDescent="0.3">
      <c r="A25" s="277"/>
      <c r="B25" s="278"/>
      <c r="C25" s="279"/>
      <c r="D25" s="280"/>
      <c r="E25" s="283" t="s">
        <v>117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17" ht="36" customHeight="1" thickBot="1" x14ac:dyDescent="0.35">
      <c r="A26" s="277"/>
      <c r="B26" s="317"/>
      <c r="C26" s="162" t="s">
        <v>26</v>
      </c>
      <c r="D26" s="166" t="s">
        <v>54</v>
      </c>
      <c r="E26" s="167" t="s">
        <v>54</v>
      </c>
      <c r="F26" s="169">
        <v>15</v>
      </c>
      <c r="G26" s="112"/>
      <c r="J26" s="79"/>
      <c r="K26" s="80"/>
      <c r="L26" s="80"/>
      <c r="M26" s="81"/>
      <c r="N26" s="99"/>
      <c r="O26" s="100"/>
      <c r="P26" s="79"/>
    </row>
    <row r="27" spans="1:17" ht="36" customHeight="1" x14ac:dyDescent="0.3">
      <c r="A27" s="168">
        <v>6</v>
      </c>
      <c r="B27" s="314" t="s">
        <v>21</v>
      </c>
      <c r="C27" s="314"/>
      <c r="D27" s="315" t="s">
        <v>1</v>
      </c>
      <c r="E27" s="315" t="s">
        <v>19</v>
      </c>
      <c r="F27" s="316" t="s">
        <v>20</v>
      </c>
      <c r="G27" s="109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244">
        <v>7</v>
      </c>
      <c r="B28" s="383"/>
      <c r="C28" s="383"/>
      <c r="D28" s="383"/>
      <c r="E28" s="383"/>
      <c r="F28" s="384"/>
      <c r="G28" s="113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161">
        <v>8</v>
      </c>
      <c r="B29" s="89">
        <v>2</v>
      </c>
      <c r="C29" s="90" t="s">
        <v>27</v>
      </c>
      <c r="D29" s="150" t="s">
        <v>51</v>
      </c>
      <c r="E29" s="84" t="s">
        <v>53</v>
      </c>
      <c r="F29" s="155">
        <v>11</v>
      </c>
      <c r="G29" s="117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277"/>
      <c r="B30" s="94">
        <v>2</v>
      </c>
      <c r="C30" s="205" t="s">
        <v>27</v>
      </c>
      <c r="D30" s="154" t="s">
        <v>80</v>
      </c>
      <c r="E30" s="95" t="s">
        <v>52</v>
      </c>
      <c r="F30" s="157">
        <v>11</v>
      </c>
      <c r="G30" s="117"/>
      <c r="J30" s="79"/>
      <c r="K30" s="80"/>
      <c r="L30" s="80"/>
      <c r="M30" s="81"/>
      <c r="N30" s="99"/>
      <c r="O30" s="100"/>
      <c r="P30" s="79"/>
    </row>
    <row r="31" spans="1:17" ht="33.6" customHeight="1" x14ac:dyDescent="0.25">
      <c r="A31" s="35"/>
      <c r="B31" s="203">
        <v>3</v>
      </c>
      <c r="C31" s="97" t="s">
        <v>27</v>
      </c>
      <c r="D31" s="152" t="s">
        <v>84</v>
      </c>
      <c r="E31" s="87" t="s">
        <v>33</v>
      </c>
      <c r="F31" s="204">
        <v>12</v>
      </c>
      <c r="G31" s="129"/>
      <c r="J31" s="35"/>
      <c r="K31" s="36" t="s">
        <v>21</v>
      </c>
      <c r="L31" s="36"/>
      <c r="M31" s="37" t="s">
        <v>1</v>
      </c>
      <c r="N31" s="37" t="s">
        <v>19</v>
      </c>
      <c r="O31" s="38" t="s">
        <v>20</v>
      </c>
      <c r="P31" s="35"/>
    </row>
    <row r="32" spans="1:17" ht="28.5" thickBot="1" x14ac:dyDescent="0.3">
      <c r="A32" s="382" t="s">
        <v>4</v>
      </c>
      <c r="B32" s="1">
        <v>3</v>
      </c>
      <c r="C32" s="92" t="s">
        <v>27</v>
      </c>
      <c r="D32" s="152" t="s">
        <v>12</v>
      </c>
      <c r="E32" s="87" t="s">
        <v>39</v>
      </c>
      <c r="F32" s="156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203">
        <v>1</v>
      </c>
      <c r="C33" s="236" t="s">
        <v>27</v>
      </c>
      <c r="D33" s="152" t="s">
        <v>81</v>
      </c>
      <c r="E33" s="87" t="s">
        <v>72</v>
      </c>
      <c r="F33" s="204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144">
        <v>1</v>
      </c>
      <c r="C34" s="92" t="s">
        <v>27</v>
      </c>
      <c r="D34" s="152" t="s">
        <v>82</v>
      </c>
      <c r="E34" s="87" t="s">
        <v>83</v>
      </c>
      <c r="F34" s="158">
        <v>10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>
        <v>2</v>
      </c>
      <c r="C35" s="202" t="s">
        <v>26</v>
      </c>
      <c r="D35" s="272" t="s">
        <v>57</v>
      </c>
      <c r="E35" s="273" t="s">
        <v>58</v>
      </c>
      <c r="F35" s="274">
        <v>8</v>
      </c>
      <c r="G35" s="125">
        <v>-8</v>
      </c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1</v>
      </c>
      <c r="C36" s="202" t="s">
        <v>26</v>
      </c>
      <c r="D36" s="165" t="s">
        <v>89</v>
      </c>
      <c r="E36" s="163" t="s">
        <v>87</v>
      </c>
      <c r="F36" s="274">
        <v>10</v>
      </c>
      <c r="G36" s="125"/>
      <c r="H36" s="9" t="s">
        <v>10</v>
      </c>
      <c r="I36" s="9">
        <f>SUM(F31:F32)</f>
        <v>18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58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SUM(F29:F36)</f>
        <v>89</v>
      </c>
      <c r="G38" s="111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89</v>
      </c>
      <c r="G39" s="112">
        <f>F29+F30+F31+F32+F33+F34+F35+F36</f>
        <v>89</v>
      </c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101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100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385"/>
      <c r="L43" s="385"/>
      <c r="M43" s="385"/>
      <c r="N43" s="29"/>
      <c r="O43" s="30"/>
      <c r="P43" s="28"/>
    </row>
    <row r="44" spans="1:16" ht="36" customHeight="1" x14ac:dyDescent="0.25">
      <c r="A44" s="284"/>
      <c r="J44" s="28"/>
      <c r="K44" s="385"/>
      <c r="L44" s="385"/>
      <c r="M44" s="385"/>
      <c r="N44" s="29"/>
      <c r="O44" s="30"/>
      <c r="P44" s="28"/>
    </row>
    <row r="45" spans="1:16" ht="36" customHeight="1" x14ac:dyDescent="0.35">
      <c r="A45" s="284"/>
      <c r="B45" s="387"/>
      <c r="C45" s="387"/>
      <c r="D45" s="1386" t="s">
        <v>17</v>
      </c>
      <c r="E45" s="1387"/>
      <c r="F45" s="290">
        <f>F22+F38</f>
        <v>237</v>
      </c>
      <c r="G45" s="115"/>
      <c r="J45" s="28"/>
      <c r="K45" s="385"/>
      <c r="L45" s="385"/>
      <c r="M45" s="385"/>
      <c r="N45" s="29"/>
      <c r="O45" s="30"/>
      <c r="P45" s="28"/>
    </row>
    <row r="46" spans="1:16" ht="36" customHeight="1" x14ac:dyDescent="0.35">
      <c r="A46" s="284"/>
      <c r="B46" s="389"/>
      <c r="C46" s="389"/>
      <c r="D46" s="1388" t="s">
        <v>119</v>
      </c>
      <c r="E46" s="1389"/>
      <c r="F46" s="291">
        <f>F23+F39</f>
        <v>246</v>
      </c>
      <c r="G46" s="116"/>
      <c r="J46" s="28"/>
      <c r="K46" s="385"/>
      <c r="L46" s="385"/>
      <c r="M46" s="385"/>
      <c r="N46" s="29"/>
      <c r="O46" s="30"/>
      <c r="P46" s="28"/>
    </row>
    <row r="47" spans="1:16" ht="36" customHeight="1" x14ac:dyDescent="0.25">
      <c r="A47" s="284"/>
      <c r="J47" s="28"/>
      <c r="K47" s="385"/>
      <c r="L47" s="385"/>
      <c r="M47" s="385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386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388" t="s">
        <v>18</v>
      </c>
      <c r="B50" s="11">
        <v>2</v>
      </c>
      <c r="C50" s="16" t="s">
        <v>26</v>
      </c>
      <c r="D50" s="150" t="s">
        <v>43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2</v>
      </c>
      <c r="C51" s="17" t="s">
        <v>26</v>
      </c>
      <c r="D51" s="151" t="s">
        <v>44</v>
      </c>
      <c r="E51" s="132"/>
      <c r="F51" s="146"/>
      <c r="J51" s="143">
        <v>1</v>
      </c>
      <c r="K51" s="11">
        <v>2</v>
      </c>
      <c r="L51" s="16" t="s">
        <v>26</v>
      </c>
      <c r="M51" s="245" t="s">
        <v>43</v>
      </c>
      <c r="N51" s="137"/>
      <c r="O51" s="106"/>
    </row>
    <row r="52" spans="1:15" ht="32.25" thickBot="1" x14ac:dyDescent="0.35">
      <c r="A52" s="199" t="s">
        <v>62</v>
      </c>
      <c r="B52" s="13">
        <v>2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2</v>
      </c>
      <c r="L52" s="17" t="s">
        <v>26</v>
      </c>
      <c r="M52" s="246" t="s">
        <v>44</v>
      </c>
      <c r="N52" s="132"/>
      <c r="O52" s="107"/>
    </row>
    <row r="53" spans="1:15" ht="32.25" thickBot="1" x14ac:dyDescent="0.3">
      <c r="A53" s="54"/>
      <c r="B53" s="13">
        <v>2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2</v>
      </c>
      <c r="L53" s="134" t="s">
        <v>25</v>
      </c>
      <c r="M53" s="247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2</v>
      </c>
      <c r="C54" s="139" t="s">
        <v>27</v>
      </c>
      <c r="D54" s="153" t="s">
        <v>50</v>
      </c>
      <c r="E54" s="86" t="s">
        <v>91</v>
      </c>
      <c r="F54" s="149">
        <v>1</v>
      </c>
      <c r="J54" s="197">
        <v>4</v>
      </c>
      <c r="K54" s="13">
        <v>2</v>
      </c>
      <c r="L54" s="66" t="s">
        <v>27</v>
      </c>
      <c r="M54" s="247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1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2</v>
      </c>
      <c r="L55" s="139" t="s">
        <v>27</v>
      </c>
      <c r="M55" s="248" t="s">
        <v>50</v>
      </c>
      <c r="N55" s="86"/>
      <c r="O55" s="108"/>
    </row>
    <row r="56" spans="1:15" ht="45.75" customHeight="1" x14ac:dyDescent="0.25">
      <c r="A56" s="196">
        <v>3</v>
      </c>
      <c r="B56" s="13">
        <v>1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1</v>
      </c>
      <c r="L56" s="135" t="s">
        <v>26</v>
      </c>
      <c r="M56" s="247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3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1</v>
      </c>
      <c r="L57" s="13" t="s">
        <v>26</v>
      </c>
      <c r="M57" s="246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4</v>
      </c>
      <c r="C58" s="75" t="s">
        <v>25</v>
      </c>
      <c r="D58" s="150" t="s">
        <v>3</v>
      </c>
      <c r="F58" s="149"/>
      <c r="J58" s="75">
        <v>8</v>
      </c>
      <c r="K58" s="15">
        <v>3</v>
      </c>
      <c r="L58" s="75" t="s">
        <v>25</v>
      </c>
      <c r="M58" s="248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4</v>
      </c>
      <c r="C59" s="76" t="s">
        <v>25</v>
      </c>
      <c r="D59" s="153" t="s">
        <v>6</v>
      </c>
      <c r="E59" s="84" t="s">
        <v>97</v>
      </c>
      <c r="F59" s="145">
        <v>1</v>
      </c>
      <c r="J59" s="76">
        <v>9</v>
      </c>
      <c r="K59" s="16">
        <v>4</v>
      </c>
      <c r="L59" s="76" t="s">
        <v>25</v>
      </c>
      <c r="M59" s="245" t="s">
        <v>3</v>
      </c>
      <c r="N59" s="84"/>
      <c r="O59" s="106"/>
    </row>
    <row r="60" spans="1:15" ht="45.75" customHeight="1" thickBot="1" x14ac:dyDescent="0.3">
      <c r="A60" s="13">
        <v>7</v>
      </c>
      <c r="B60" s="18">
        <v>1</v>
      </c>
      <c r="C60" s="139" t="s">
        <v>27</v>
      </c>
      <c r="D60" s="154" t="s">
        <v>71</v>
      </c>
      <c r="E60" s="86"/>
      <c r="F60" s="149"/>
      <c r="J60" s="139">
        <v>10</v>
      </c>
      <c r="K60" s="18">
        <v>4</v>
      </c>
      <c r="L60" s="139" t="s">
        <v>27</v>
      </c>
      <c r="M60" s="248" t="s">
        <v>6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70</v>
      </c>
      <c r="E61" s="95" t="s">
        <v>85</v>
      </c>
      <c r="F61" s="147">
        <v>2</v>
      </c>
      <c r="J61" s="230">
        <v>11</v>
      </c>
      <c r="K61" s="141">
        <v>1</v>
      </c>
      <c r="L61" s="142" t="s">
        <v>25</v>
      </c>
      <c r="M61" s="249" t="s">
        <v>71</v>
      </c>
      <c r="N61" s="95" t="s">
        <v>108</v>
      </c>
      <c r="O61" s="140">
        <v>1</v>
      </c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1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2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19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19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A1:O1"/>
    <mergeCell ref="A3:O3"/>
    <mergeCell ref="A6:F6"/>
    <mergeCell ref="J6:O6"/>
    <mergeCell ref="B21:D21"/>
    <mergeCell ref="J21:N21"/>
    <mergeCell ref="B64:D64"/>
    <mergeCell ref="B22:D22"/>
    <mergeCell ref="K22:M22"/>
    <mergeCell ref="B23:D23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Q74"/>
  <sheetViews>
    <sheetView topLeftCell="B26" zoomScale="70" zoomScaleNormal="70" zoomScalePageLayoutView="60" workbookViewId="0">
      <selection activeCell="H64" sqref="H64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137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376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10">
        <v>1</v>
      </c>
      <c r="B7" s="11">
        <v>2</v>
      </c>
      <c r="C7" s="16" t="s">
        <v>26</v>
      </c>
      <c r="D7" s="150" t="s">
        <v>43</v>
      </c>
      <c r="E7" s="137" t="s">
        <v>45</v>
      </c>
      <c r="F7" s="271">
        <v>10</v>
      </c>
      <c r="G7" s="270"/>
      <c r="J7" s="10">
        <v>1</v>
      </c>
      <c r="K7" s="15">
        <v>3</v>
      </c>
      <c r="L7" s="266" t="s">
        <v>25</v>
      </c>
      <c r="M7" s="254" t="s">
        <v>7</v>
      </c>
      <c r="N7" s="255" t="s">
        <v>9</v>
      </c>
      <c r="O7" s="62">
        <v>1</v>
      </c>
      <c r="P7" s="93" t="s">
        <v>102</v>
      </c>
    </row>
    <row r="8" spans="1:17" ht="57" customHeight="1" x14ac:dyDescent="0.25">
      <c r="A8" s="12">
        <v>2</v>
      </c>
      <c r="B8" s="13">
        <v>2</v>
      </c>
      <c r="C8" s="17" t="s">
        <v>26</v>
      </c>
      <c r="D8" s="151" t="s">
        <v>44</v>
      </c>
      <c r="E8" s="132" t="s">
        <v>63</v>
      </c>
      <c r="F8" s="146">
        <v>14</v>
      </c>
      <c r="G8" s="118" t="s">
        <v>0</v>
      </c>
      <c r="J8" s="12">
        <v>2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3</v>
      </c>
      <c r="P8" s="96" t="s">
        <v>92</v>
      </c>
    </row>
    <row r="9" spans="1:17" ht="72" customHeight="1" x14ac:dyDescent="0.25">
      <c r="A9" s="24">
        <v>3</v>
      </c>
      <c r="B9" s="13">
        <v>2</v>
      </c>
      <c r="C9" s="134" t="s">
        <v>25</v>
      </c>
      <c r="D9" s="152" t="s">
        <v>47</v>
      </c>
      <c r="E9" s="87" t="s">
        <v>46</v>
      </c>
      <c r="F9" s="146">
        <v>9</v>
      </c>
      <c r="G9" s="131"/>
      <c r="J9" s="24">
        <v>3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2</v>
      </c>
      <c r="P9" s="91" t="s">
        <v>105</v>
      </c>
    </row>
    <row r="10" spans="1:17" ht="63.75" customHeight="1" thickBot="1" x14ac:dyDescent="0.3">
      <c r="A10" s="12">
        <v>4</v>
      </c>
      <c r="B10" s="13">
        <v>2</v>
      </c>
      <c r="C10" s="66" t="s">
        <v>27</v>
      </c>
      <c r="D10" s="152" t="s">
        <v>48</v>
      </c>
      <c r="E10" s="133" t="s">
        <v>49</v>
      </c>
      <c r="F10" s="146">
        <v>12</v>
      </c>
      <c r="G10" s="131"/>
      <c r="H10" s="9"/>
      <c r="I10" s="9"/>
      <c r="J10" s="14">
        <v>4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2</v>
      </c>
      <c r="P10" s="123" t="s">
        <v>128</v>
      </c>
      <c r="Q10" s="9"/>
    </row>
    <row r="11" spans="1:17" ht="81.75" customHeight="1" thickBot="1" x14ac:dyDescent="0.3">
      <c r="A11" s="160">
        <v>5</v>
      </c>
      <c r="B11" s="13">
        <v>2</v>
      </c>
      <c r="C11" s="65" t="s">
        <v>27</v>
      </c>
      <c r="D11" s="151" t="s">
        <v>79</v>
      </c>
      <c r="E11" s="85" t="s">
        <v>52</v>
      </c>
      <c r="F11" s="146">
        <v>11</v>
      </c>
      <c r="G11" s="131" t="s">
        <v>136</v>
      </c>
      <c r="J11" s="10">
        <v>5</v>
      </c>
      <c r="K11" s="19">
        <v>1</v>
      </c>
      <c r="L11" s="269" t="s">
        <v>26</v>
      </c>
      <c r="M11" s="264" t="s">
        <v>69</v>
      </c>
      <c r="N11" s="391" t="s">
        <v>139</v>
      </c>
      <c r="O11" s="60">
        <v>1</v>
      </c>
      <c r="P11" s="122" t="s">
        <v>140</v>
      </c>
    </row>
    <row r="12" spans="1:17" ht="46.5" customHeight="1" x14ac:dyDescent="0.25">
      <c r="A12" s="25">
        <v>9</v>
      </c>
      <c r="B12" s="135">
        <v>1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25">
      <c r="A13" s="24">
        <v>10</v>
      </c>
      <c r="B13" s="13">
        <v>1</v>
      </c>
      <c r="C13" s="13" t="s">
        <v>26</v>
      </c>
      <c r="D13" s="253" t="s">
        <v>69</v>
      </c>
      <c r="E13" s="85" t="s">
        <v>75</v>
      </c>
      <c r="F13" s="146">
        <v>6</v>
      </c>
      <c r="G13" s="390" t="s">
        <v>138</v>
      </c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">
      <c r="A14" s="26">
        <v>11</v>
      </c>
      <c r="B14" s="15">
        <v>3</v>
      </c>
      <c r="C14" s="75" t="s">
        <v>25</v>
      </c>
      <c r="D14" s="153" t="s">
        <v>7</v>
      </c>
      <c r="E14" s="86" t="s">
        <v>28</v>
      </c>
      <c r="F14" s="149">
        <v>16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58.5" customHeight="1" x14ac:dyDescent="0.25">
      <c r="A15" s="143">
        <v>12</v>
      </c>
      <c r="B15" s="16">
        <v>4</v>
      </c>
      <c r="C15" s="76" t="s">
        <v>25</v>
      </c>
      <c r="D15" s="150" t="s">
        <v>3</v>
      </c>
      <c r="E15" s="84" t="s">
        <v>29</v>
      </c>
      <c r="F15" s="145">
        <v>8</v>
      </c>
      <c r="G15" s="131"/>
      <c r="J15" s="25"/>
      <c r="K15" s="68"/>
      <c r="L15" s="71"/>
      <c r="M15" s="227"/>
      <c r="N15" s="73"/>
      <c r="O15" s="72"/>
      <c r="P15" s="123"/>
    </row>
    <row r="16" spans="1:17" ht="66" customHeight="1" thickBot="1" x14ac:dyDescent="0.35">
      <c r="A16" s="14">
        <v>13</v>
      </c>
      <c r="B16" s="18">
        <v>4</v>
      </c>
      <c r="C16" s="139" t="s">
        <v>27</v>
      </c>
      <c r="D16" s="153" t="s">
        <v>78</v>
      </c>
      <c r="E16" s="86" t="s">
        <v>30</v>
      </c>
      <c r="F16" s="149">
        <v>12</v>
      </c>
      <c r="G16" s="223" t="s">
        <v>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83.25" customHeight="1" thickBot="1" x14ac:dyDescent="0.3">
      <c r="A17" s="229">
        <v>14</v>
      </c>
      <c r="B17" s="141">
        <v>1</v>
      </c>
      <c r="C17" s="230" t="s">
        <v>25</v>
      </c>
      <c r="D17" s="154" t="s">
        <v>71</v>
      </c>
      <c r="E17" s="95" t="s">
        <v>76</v>
      </c>
      <c r="F17" s="147">
        <v>15</v>
      </c>
      <c r="G17" s="276"/>
      <c r="H17" s="9"/>
      <c r="I17" s="9"/>
      <c r="J17" s="229"/>
      <c r="L17" s="231"/>
      <c r="M17" s="98"/>
      <c r="N17" s="95"/>
      <c r="O17" s="232"/>
      <c r="P17" s="233"/>
      <c r="Q17" s="9"/>
    </row>
    <row r="18" spans="1:17" ht="83.25" customHeight="1" thickBot="1" x14ac:dyDescent="0.3">
      <c r="A18" s="229"/>
      <c r="B18" s="141">
        <v>1</v>
      </c>
      <c r="C18" s="142" t="s">
        <v>25</v>
      </c>
      <c r="D18" s="251" t="s">
        <v>70</v>
      </c>
      <c r="E18" s="95" t="s">
        <v>77</v>
      </c>
      <c r="F18" s="147">
        <v>13</v>
      </c>
      <c r="G18" s="276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36.75" customHeight="1" thickBot="1" x14ac:dyDescent="0.3">
      <c r="A19" s="229"/>
      <c r="B19" s="141">
        <v>2</v>
      </c>
      <c r="C19" s="162" t="s">
        <v>26</v>
      </c>
      <c r="D19" s="165" t="s">
        <v>55</v>
      </c>
      <c r="E19" s="163" t="s">
        <v>56</v>
      </c>
      <c r="F19" s="164">
        <v>0</v>
      </c>
      <c r="G19" s="276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6.5" customHeight="1" thickBot="1" x14ac:dyDescent="0.3">
      <c r="A20" s="138">
        <v>15</v>
      </c>
      <c r="B20" s="141">
        <v>1</v>
      </c>
      <c r="C20" s="162" t="s">
        <v>26</v>
      </c>
      <c r="D20" s="165" t="s">
        <v>86</v>
      </c>
      <c r="E20" s="163" t="s">
        <v>87</v>
      </c>
      <c r="F20" s="292">
        <v>16</v>
      </c>
      <c r="G20" s="131"/>
      <c r="H20" s="9"/>
      <c r="I20" s="9"/>
      <c r="J20" s="27"/>
      <c r="K20" s="19"/>
      <c r="L20" s="67"/>
      <c r="M20" s="228"/>
      <c r="N20" s="70"/>
      <c r="O20" s="124"/>
      <c r="P20" s="122"/>
      <c r="Q20" s="9"/>
    </row>
    <row r="21" spans="1:17" ht="30" customHeight="1" thickBot="1" x14ac:dyDescent="0.4">
      <c r="A21" s="50"/>
      <c r="B21" s="1403" t="s">
        <v>0</v>
      </c>
      <c r="C21" s="1351"/>
      <c r="D21" s="1352"/>
      <c r="E21" s="69" t="s">
        <v>11</v>
      </c>
      <c r="F21" s="224">
        <f>O21</f>
        <v>9</v>
      </c>
      <c r="G21" s="110"/>
      <c r="J21" s="1370" t="s">
        <v>23</v>
      </c>
      <c r="K21" s="1371"/>
      <c r="L21" s="1371"/>
      <c r="M21" s="1371"/>
      <c r="N21" s="1398"/>
      <c r="O21" s="225">
        <f>SUM(O7:O17)</f>
        <v>9</v>
      </c>
      <c r="P21" s="222"/>
    </row>
    <row r="22" spans="1:17" ht="36" customHeight="1" x14ac:dyDescent="0.25">
      <c r="A22" s="40"/>
      <c r="B22" s="1402" t="s">
        <v>13</v>
      </c>
      <c r="C22" s="1354"/>
      <c r="D22" s="1376"/>
      <c r="E22" s="7"/>
      <c r="F22" s="243">
        <f>SUM(F7:F20)</f>
        <v>149</v>
      </c>
      <c r="G22" s="111"/>
      <c r="J22" s="31"/>
      <c r="K22" s="1377"/>
      <c r="L22" s="1377"/>
      <c r="M22" s="1377"/>
      <c r="N22" s="32"/>
      <c r="O22" s="33"/>
      <c r="P22" s="31"/>
    </row>
    <row r="23" spans="1:17" ht="36" customHeight="1" thickBot="1" x14ac:dyDescent="0.35">
      <c r="A23" s="41"/>
      <c r="B23" s="1390" t="s">
        <v>14</v>
      </c>
      <c r="C23" s="1356"/>
      <c r="D23" s="1378"/>
      <c r="E23" s="42"/>
      <c r="F23" s="201">
        <f>F22+F21</f>
        <v>158</v>
      </c>
      <c r="G23" s="112"/>
      <c r="J23" s="79" t="s">
        <v>32</v>
      </c>
      <c r="K23" s="80"/>
      <c r="L23" s="80"/>
      <c r="M23" s="81"/>
      <c r="N23" s="99"/>
      <c r="O23" s="100"/>
      <c r="P23" s="79"/>
    </row>
    <row r="24" spans="1:17" ht="36" customHeight="1" x14ac:dyDescent="0.3">
      <c r="A24" s="277"/>
      <c r="B24" s="278"/>
      <c r="C24" s="279"/>
      <c r="D24" s="280"/>
      <c r="E24" s="282" t="s">
        <v>118</v>
      </c>
      <c r="F24" s="281"/>
      <c r="G24" s="112"/>
      <c r="J24" s="79"/>
      <c r="K24" s="80"/>
      <c r="L24" s="80"/>
      <c r="M24" s="81"/>
      <c r="N24" s="99"/>
      <c r="O24" s="100"/>
      <c r="P24" s="79"/>
    </row>
    <row r="25" spans="1:17" ht="36" customHeight="1" x14ac:dyDescent="0.3">
      <c r="A25" s="277"/>
      <c r="B25" s="278"/>
      <c r="C25" s="279"/>
      <c r="D25" s="280"/>
      <c r="E25" s="283" t="s">
        <v>117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17" ht="36" customHeight="1" thickBot="1" x14ac:dyDescent="0.35">
      <c r="A26" s="277"/>
      <c r="B26" s="317"/>
      <c r="C26" s="162" t="s">
        <v>26</v>
      </c>
      <c r="D26" s="166" t="s">
        <v>54</v>
      </c>
      <c r="E26" s="167" t="s">
        <v>54</v>
      </c>
      <c r="F26" s="169">
        <v>15</v>
      </c>
      <c r="G26" s="112"/>
      <c r="J26" s="79"/>
      <c r="K26" s="80"/>
      <c r="L26" s="80"/>
      <c r="M26" s="81"/>
      <c r="N26" s="99"/>
      <c r="O26" s="100"/>
      <c r="P26" s="79"/>
    </row>
    <row r="27" spans="1:17" ht="36" customHeight="1" x14ac:dyDescent="0.3">
      <c r="A27" s="168">
        <v>6</v>
      </c>
      <c r="B27" s="314" t="s">
        <v>21</v>
      </c>
      <c r="C27" s="314"/>
      <c r="D27" s="315" t="s">
        <v>1</v>
      </c>
      <c r="E27" s="315" t="s">
        <v>19</v>
      </c>
      <c r="F27" s="316" t="s">
        <v>20</v>
      </c>
      <c r="G27" s="109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244">
        <v>7</v>
      </c>
      <c r="B28" s="374"/>
      <c r="C28" s="374"/>
      <c r="D28" s="374"/>
      <c r="E28" s="374"/>
      <c r="F28" s="375"/>
      <c r="G28" s="113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161">
        <v>8</v>
      </c>
      <c r="B29" s="89">
        <v>2</v>
      </c>
      <c r="C29" s="90" t="s">
        <v>27</v>
      </c>
      <c r="D29" s="150" t="s">
        <v>51</v>
      </c>
      <c r="E29" s="84" t="s">
        <v>53</v>
      </c>
      <c r="F29" s="155">
        <v>11</v>
      </c>
      <c r="G29" s="117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277"/>
      <c r="B30" s="94">
        <v>2</v>
      </c>
      <c r="C30" s="205" t="s">
        <v>27</v>
      </c>
      <c r="D30" s="154" t="s">
        <v>80</v>
      </c>
      <c r="E30" s="95" t="s">
        <v>52</v>
      </c>
      <c r="F30" s="157">
        <v>11</v>
      </c>
      <c r="G30" s="117"/>
      <c r="J30" s="79"/>
      <c r="K30" s="80"/>
      <c r="L30" s="80"/>
      <c r="M30" s="81"/>
      <c r="N30" s="99"/>
      <c r="O30" s="100"/>
      <c r="P30" s="79"/>
    </row>
    <row r="31" spans="1:17" ht="22.5" customHeight="1" x14ac:dyDescent="0.25">
      <c r="A31" s="35"/>
      <c r="B31" s="203">
        <v>3</v>
      </c>
      <c r="C31" s="97" t="s">
        <v>27</v>
      </c>
      <c r="D31" s="152" t="s">
        <v>84</v>
      </c>
      <c r="E31" s="87" t="s">
        <v>33</v>
      </c>
      <c r="F31" s="204">
        <v>12</v>
      </c>
      <c r="G31" s="129"/>
      <c r="J31" s="35"/>
      <c r="K31" s="36" t="s">
        <v>21</v>
      </c>
      <c r="L31" s="36"/>
      <c r="M31" s="37" t="s">
        <v>1</v>
      </c>
      <c r="N31" s="37" t="s">
        <v>19</v>
      </c>
      <c r="O31" s="38" t="s">
        <v>20</v>
      </c>
      <c r="P31" s="35"/>
    </row>
    <row r="32" spans="1:17" ht="28.5" thickBot="1" x14ac:dyDescent="0.3">
      <c r="A32" s="373" t="s">
        <v>4</v>
      </c>
      <c r="B32" s="1">
        <v>3</v>
      </c>
      <c r="C32" s="92" t="s">
        <v>27</v>
      </c>
      <c r="D32" s="152" t="s">
        <v>12</v>
      </c>
      <c r="E32" s="87" t="s">
        <v>39</v>
      </c>
      <c r="F32" s="156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203">
        <v>1</v>
      </c>
      <c r="C33" s="236" t="s">
        <v>27</v>
      </c>
      <c r="D33" s="152" t="s">
        <v>81</v>
      </c>
      <c r="E33" s="87" t="s">
        <v>72</v>
      </c>
      <c r="F33" s="204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144">
        <v>1</v>
      </c>
      <c r="C34" s="92" t="s">
        <v>27</v>
      </c>
      <c r="D34" s="152" t="s">
        <v>82</v>
      </c>
      <c r="E34" s="87" t="s">
        <v>83</v>
      </c>
      <c r="F34" s="158">
        <v>10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>
        <v>2</v>
      </c>
      <c r="C35" s="202" t="s">
        <v>26</v>
      </c>
      <c r="D35" s="272" t="s">
        <v>57</v>
      </c>
      <c r="E35" s="273" t="s">
        <v>58</v>
      </c>
      <c r="F35" s="274">
        <v>8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1</v>
      </c>
      <c r="C36" s="202" t="s">
        <v>26</v>
      </c>
      <c r="D36" s="165" t="s">
        <v>89</v>
      </c>
      <c r="E36" s="163" t="s">
        <v>87</v>
      </c>
      <c r="F36" s="274">
        <v>10</v>
      </c>
      <c r="G36" s="125"/>
      <c r="H36" s="9" t="s">
        <v>10</v>
      </c>
      <c r="I36" s="9">
        <f>SUM(F31:F32)</f>
        <v>18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58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SUM(F29:F36)</f>
        <v>89</v>
      </c>
      <c r="G38" s="111"/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89</v>
      </c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101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100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372"/>
      <c r="L43" s="372"/>
      <c r="M43" s="372"/>
      <c r="N43" s="29"/>
      <c r="O43" s="30"/>
      <c r="P43" s="28"/>
    </row>
    <row r="44" spans="1:16" ht="36" customHeight="1" x14ac:dyDescent="0.25">
      <c r="A44" s="284"/>
      <c r="J44" s="28"/>
      <c r="K44" s="372"/>
      <c r="L44" s="372"/>
      <c r="M44" s="372"/>
      <c r="N44" s="29"/>
      <c r="O44" s="30"/>
      <c r="P44" s="28"/>
    </row>
    <row r="45" spans="1:16" ht="36" customHeight="1" x14ac:dyDescent="0.35">
      <c r="A45" s="284"/>
      <c r="B45" s="378"/>
      <c r="C45" s="378"/>
      <c r="D45" s="1386" t="s">
        <v>17</v>
      </c>
      <c r="E45" s="1387"/>
      <c r="F45" s="290">
        <f>F22+F38</f>
        <v>238</v>
      </c>
      <c r="G45" s="115"/>
      <c r="J45" s="28"/>
      <c r="K45" s="372"/>
      <c r="L45" s="372"/>
      <c r="M45" s="372"/>
      <c r="N45" s="29"/>
      <c r="O45" s="30"/>
      <c r="P45" s="28"/>
    </row>
    <row r="46" spans="1:16" ht="36" customHeight="1" x14ac:dyDescent="0.35">
      <c r="A46" s="284"/>
      <c r="B46" s="380"/>
      <c r="C46" s="380"/>
      <c r="D46" s="1388" t="s">
        <v>119</v>
      </c>
      <c r="E46" s="1389"/>
      <c r="F46" s="291">
        <f>F23+F39</f>
        <v>247</v>
      </c>
      <c r="G46" s="116"/>
      <c r="J46" s="28"/>
      <c r="K46" s="372"/>
      <c r="L46" s="372"/>
      <c r="M46" s="372"/>
      <c r="N46" s="29"/>
      <c r="O46" s="30"/>
      <c r="P46" s="28"/>
    </row>
    <row r="47" spans="1:16" ht="36" customHeight="1" x14ac:dyDescent="0.25">
      <c r="A47" s="284"/>
      <c r="J47" s="28"/>
      <c r="K47" s="372"/>
      <c r="L47" s="372"/>
      <c r="M47" s="372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377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379" t="s">
        <v>18</v>
      </c>
      <c r="B50" s="11">
        <v>2</v>
      </c>
      <c r="C50" s="16" t="s">
        <v>26</v>
      </c>
      <c r="D50" s="150" t="s">
        <v>43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2</v>
      </c>
      <c r="C51" s="17" t="s">
        <v>26</v>
      </c>
      <c r="D51" s="151" t="s">
        <v>44</v>
      </c>
      <c r="E51" s="132"/>
      <c r="F51" s="146"/>
      <c r="J51" s="143">
        <v>1</v>
      </c>
      <c r="K51" s="11">
        <v>2</v>
      </c>
      <c r="L51" s="16" t="s">
        <v>26</v>
      </c>
      <c r="M51" s="245" t="s">
        <v>43</v>
      </c>
      <c r="N51" s="137"/>
      <c r="O51" s="106"/>
    </row>
    <row r="52" spans="1:15" ht="32.25" thickBot="1" x14ac:dyDescent="0.35">
      <c r="A52" s="199" t="s">
        <v>62</v>
      </c>
      <c r="B52" s="13">
        <v>2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2</v>
      </c>
      <c r="L52" s="17" t="s">
        <v>26</v>
      </c>
      <c r="M52" s="246" t="s">
        <v>44</v>
      </c>
      <c r="N52" s="132"/>
      <c r="O52" s="107"/>
    </row>
    <row r="53" spans="1:15" ht="32.25" thickBot="1" x14ac:dyDescent="0.3">
      <c r="A53" s="54"/>
      <c r="B53" s="13">
        <v>2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2</v>
      </c>
      <c r="L53" s="134" t="s">
        <v>25</v>
      </c>
      <c r="M53" s="247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2</v>
      </c>
      <c r="C54" s="139" t="s">
        <v>27</v>
      </c>
      <c r="D54" s="153" t="s">
        <v>50</v>
      </c>
      <c r="E54" s="86" t="s">
        <v>91</v>
      </c>
      <c r="F54" s="149">
        <v>1</v>
      </c>
      <c r="J54" s="197">
        <v>4</v>
      </c>
      <c r="K54" s="13">
        <v>2</v>
      </c>
      <c r="L54" s="66" t="s">
        <v>27</v>
      </c>
      <c r="M54" s="247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1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2</v>
      </c>
      <c r="L55" s="139" t="s">
        <v>27</v>
      </c>
      <c r="M55" s="248" t="s">
        <v>50</v>
      </c>
      <c r="N55" s="86"/>
      <c r="O55" s="108"/>
    </row>
    <row r="56" spans="1:15" ht="45.75" customHeight="1" x14ac:dyDescent="0.25">
      <c r="A56" s="196">
        <v>3</v>
      </c>
      <c r="B56" s="13">
        <v>1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1</v>
      </c>
      <c r="L56" s="135" t="s">
        <v>26</v>
      </c>
      <c r="M56" s="247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3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1</v>
      </c>
      <c r="L57" s="13" t="s">
        <v>26</v>
      </c>
      <c r="M57" s="246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4</v>
      </c>
      <c r="C58" s="75" t="s">
        <v>25</v>
      </c>
      <c r="D58" s="150" t="s">
        <v>3</v>
      </c>
      <c r="F58" s="149"/>
      <c r="J58" s="75">
        <v>8</v>
      </c>
      <c r="K58" s="15">
        <v>3</v>
      </c>
      <c r="L58" s="75" t="s">
        <v>25</v>
      </c>
      <c r="M58" s="248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4</v>
      </c>
      <c r="C59" s="76" t="s">
        <v>25</v>
      </c>
      <c r="D59" s="153" t="s">
        <v>6</v>
      </c>
      <c r="E59" s="84" t="s">
        <v>97</v>
      </c>
      <c r="F59" s="145">
        <v>1</v>
      </c>
      <c r="J59" s="76">
        <v>9</v>
      </c>
      <c r="K59" s="16">
        <v>4</v>
      </c>
      <c r="L59" s="76" t="s">
        <v>25</v>
      </c>
      <c r="M59" s="245" t="s">
        <v>3</v>
      </c>
      <c r="N59" s="84"/>
      <c r="O59" s="106"/>
    </row>
    <row r="60" spans="1:15" ht="45.75" customHeight="1" thickBot="1" x14ac:dyDescent="0.3">
      <c r="A60" s="13">
        <v>7</v>
      </c>
      <c r="B60" s="18">
        <v>1</v>
      </c>
      <c r="C60" s="139" t="s">
        <v>27</v>
      </c>
      <c r="D60" s="154" t="s">
        <v>71</v>
      </c>
      <c r="E60" s="86"/>
      <c r="F60" s="149"/>
      <c r="J60" s="139">
        <v>10</v>
      </c>
      <c r="K60" s="18">
        <v>4</v>
      </c>
      <c r="L60" s="139" t="s">
        <v>27</v>
      </c>
      <c r="M60" s="248" t="s">
        <v>6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70</v>
      </c>
      <c r="E61" s="95" t="s">
        <v>85</v>
      </c>
      <c r="F61" s="147">
        <v>2</v>
      </c>
      <c r="J61" s="230">
        <v>11</v>
      </c>
      <c r="K61" s="141">
        <v>1</v>
      </c>
      <c r="L61" s="142" t="s">
        <v>25</v>
      </c>
      <c r="M61" s="249" t="s">
        <v>71</v>
      </c>
      <c r="N61" s="95" t="s">
        <v>108</v>
      </c>
      <c r="O61" s="140">
        <v>1</v>
      </c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1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2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19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19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B64:D64"/>
    <mergeCell ref="B22:D22"/>
    <mergeCell ref="K22:M22"/>
    <mergeCell ref="B23:D23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1:D21"/>
    <mergeCell ref="J21:N21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pageSetUpPr fitToPage="1"/>
  </sheetPr>
  <dimension ref="A1:Q74"/>
  <sheetViews>
    <sheetView topLeftCell="B25" zoomScale="70" zoomScaleNormal="70" zoomScalePageLayoutView="60" workbookViewId="0">
      <selection activeCell="K15" sqref="K15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135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367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10">
        <v>1</v>
      </c>
      <c r="B7" s="11">
        <v>2</v>
      </c>
      <c r="C7" s="16" t="s">
        <v>26</v>
      </c>
      <c r="D7" s="150" t="s">
        <v>43</v>
      </c>
      <c r="E7" s="137" t="s">
        <v>45</v>
      </c>
      <c r="F7" s="271">
        <v>10</v>
      </c>
      <c r="G7" s="270"/>
      <c r="J7" s="10">
        <v>1</v>
      </c>
      <c r="K7" s="15">
        <v>3</v>
      </c>
      <c r="L7" s="266" t="s">
        <v>25</v>
      </c>
      <c r="M7" s="254" t="s">
        <v>7</v>
      </c>
      <c r="N7" s="255" t="s">
        <v>9</v>
      </c>
      <c r="O7" s="62">
        <v>1</v>
      </c>
      <c r="P7" s="93" t="s">
        <v>102</v>
      </c>
    </row>
    <row r="8" spans="1:17" ht="57" customHeight="1" x14ac:dyDescent="0.25">
      <c r="A8" s="12">
        <v>2</v>
      </c>
      <c r="B8" s="13">
        <v>2</v>
      </c>
      <c r="C8" s="17" t="s">
        <v>26</v>
      </c>
      <c r="D8" s="151" t="s">
        <v>44</v>
      </c>
      <c r="E8" s="132" t="s">
        <v>63</v>
      </c>
      <c r="F8" s="146">
        <v>14</v>
      </c>
      <c r="G8" s="118" t="s">
        <v>0</v>
      </c>
      <c r="J8" s="12">
        <v>2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3</v>
      </c>
      <c r="P8" s="96" t="s">
        <v>92</v>
      </c>
    </row>
    <row r="9" spans="1:17" ht="72" customHeight="1" x14ac:dyDescent="0.25">
      <c r="A9" s="24">
        <v>3</v>
      </c>
      <c r="B9" s="13">
        <v>2</v>
      </c>
      <c r="C9" s="134" t="s">
        <v>25</v>
      </c>
      <c r="D9" s="152" t="s">
        <v>47</v>
      </c>
      <c r="E9" s="87" t="s">
        <v>46</v>
      </c>
      <c r="F9" s="146">
        <v>9</v>
      </c>
      <c r="G9" s="131"/>
      <c r="J9" s="24">
        <v>3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2</v>
      </c>
      <c r="P9" s="91" t="s">
        <v>105</v>
      </c>
    </row>
    <row r="10" spans="1:17" ht="63.75" customHeight="1" thickBot="1" x14ac:dyDescent="0.3">
      <c r="A10" s="12">
        <v>4</v>
      </c>
      <c r="B10" s="13">
        <v>2</v>
      </c>
      <c r="C10" s="66" t="s">
        <v>27</v>
      </c>
      <c r="D10" s="152" t="s">
        <v>48</v>
      </c>
      <c r="E10" s="133" t="s">
        <v>49</v>
      </c>
      <c r="F10" s="146">
        <v>12</v>
      </c>
      <c r="G10" s="131"/>
      <c r="H10" s="9"/>
      <c r="I10" s="9"/>
      <c r="J10" s="14">
        <v>4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2</v>
      </c>
      <c r="P10" s="123" t="s">
        <v>128</v>
      </c>
      <c r="Q10" s="9"/>
    </row>
    <row r="11" spans="1:17" ht="81.75" customHeight="1" thickBot="1" x14ac:dyDescent="0.3">
      <c r="A11" s="160">
        <v>5</v>
      </c>
      <c r="B11" s="13">
        <v>2</v>
      </c>
      <c r="C11" s="65" t="s">
        <v>27</v>
      </c>
      <c r="D11" s="151" t="s">
        <v>79</v>
      </c>
      <c r="E11" s="85" t="s">
        <v>52</v>
      </c>
      <c r="F11" s="146">
        <v>11</v>
      </c>
      <c r="G11" s="131" t="s">
        <v>136</v>
      </c>
      <c r="J11" s="10"/>
      <c r="K11" s="19"/>
      <c r="L11" s="269"/>
      <c r="M11" s="264"/>
      <c r="N11" s="265"/>
      <c r="O11" s="60"/>
      <c r="P11" s="122"/>
    </row>
    <row r="12" spans="1:17" ht="46.5" customHeight="1" x14ac:dyDescent="0.25">
      <c r="A12" s="25">
        <v>9</v>
      </c>
      <c r="B12" s="135">
        <v>1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25">
      <c r="A13" s="24">
        <v>10</v>
      </c>
      <c r="B13" s="13">
        <v>1</v>
      </c>
      <c r="C13" s="13" t="s">
        <v>26</v>
      </c>
      <c r="D13" s="253" t="s">
        <v>69</v>
      </c>
      <c r="E13" s="85" t="s">
        <v>75</v>
      </c>
      <c r="F13" s="146">
        <v>7</v>
      </c>
      <c r="G13" s="131" t="s">
        <v>0</v>
      </c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">
      <c r="A14" s="26">
        <v>11</v>
      </c>
      <c r="B14" s="15">
        <v>3</v>
      </c>
      <c r="C14" s="75" t="s">
        <v>25</v>
      </c>
      <c r="D14" s="153" t="s">
        <v>7</v>
      </c>
      <c r="E14" s="86" t="s">
        <v>28</v>
      </c>
      <c r="F14" s="149">
        <v>16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58.5" customHeight="1" x14ac:dyDescent="0.25">
      <c r="A15" s="143">
        <v>12</v>
      </c>
      <c r="B15" s="16">
        <v>4</v>
      </c>
      <c r="C15" s="76" t="s">
        <v>25</v>
      </c>
      <c r="D15" s="150" t="s">
        <v>3</v>
      </c>
      <c r="E15" s="84" t="s">
        <v>29</v>
      </c>
      <c r="F15" s="145">
        <v>8</v>
      </c>
      <c r="G15" s="131"/>
      <c r="J15" s="25"/>
      <c r="K15" s="68"/>
      <c r="L15" s="71"/>
      <c r="M15" s="227"/>
      <c r="N15" s="73"/>
      <c r="O15" s="72"/>
      <c r="P15" s="123"/>
    </row>
    <row r="16" spans="1:17" ht="66" customHeight="1" thickBot="1" x14ac:dyDescent="0.35">
      <c r="A16" s="14">
        <v>13</v>
      </c>
      <c r="B16" s="18">
        <v>4</v>
      </c>
      <c r="C16" s="139" t="s">
        <v>27</v>
      </c>
      <c r="D16" s="153" t="s">
        <v>78</v>
      </c>
      <c r="E16" s="86" t="s">
        <v>30</v>
      </c>
      <c r="F16" s="149">
        <v>12</v>
      </c>
      <c r="G16" s="223" t="s">
        <v>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83.25" customHeight="1" thickBot="1" x14ac:dyDescent="0.3">
      <c r="A17" s="229">
        <v>14</v>
      </c>
      <c r="B17" s="141">
        <v>1</v>
      </c>
      <c r="C17" s="230" t="s">
        <v>25</v>
      </c>
      <c r="D17" s="154" t="s">
        <v>71</v>
      </c>
      <c r="E17" s="95" t="s">
        <v>76</v>
      </c>
      <c r="F17" s="147">
        <v>15</v>
      </c>
      <c r="G17" s="276"/>
      <c r="H17" s="9"/>
      <c r="I17" s="9"/>
      <c r="J17" s="229"/>
      <c r="L17" s="231"/>
      <c r="M17" s="98"/>
      <c r="N17" s="95"/>
      <c r="O17" s="232"/>
      <c r="P17" s="233"/>
      <c r="Q17" s="9"/>
    </row>
    <row r="18" spans="1:17" ht="83.25" customHeight="1" thickBot="1" x14ac:dyDescent="0.3">
      <c r="A18" s="229"/>
      <c r="B18" s="141">
        <v>1</v>
      </c>
      <c r="C18" s="142" t="s">
        <v>25</v>
      </c>
      <c r="D18" s="251" t="s">
        <v>70</v>
      </c>
      <c r="E18" s="95" t="s">
        <v>77</v>
      </c>
      <c r="F18" s="147">
        <v>13</v>
      </c>
      <c r="G18" s="276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36.75" customHeight="1" thickBot="1" x14ac:dyDescent="0.3">
      <c r="A19" s="229"/>
      <c r="B19" s="141">
        <v>2</v>
      </c>
      <c r="C19" s="162" t="s">
        <v>26</v>
      </c>
      <c r="D19" s="165" t="s">
        <v>55</v>
      </c>
      <c r="E19" s="163" t="s">
        <v>56</v>
      </c>
      <c r="F19" s="164">
        <v>0</v>
      </c>
      <c r="G19" s="276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6.5" customHeight="1" thickBot="1" x14ac:dyDescent="0.3">
      <c r="A20" s="138">
        <v>15</v>
      </c>
      <c r="B20" s="141">
        <v>1</v>
      </c>
      <c r="C20" s="162" t="s">
        <v>26</v>
      </c>
      <c r="D20" s="165" t="s">
        <v>86</v>
      </c>
      <c r="E20" s="163" t="s">
        <v>87</v>
      </c>
      <c r="F20" s="292">
        <v>16</v>
      </c>
      <c r="G20" s="131"/>
      <c r="H20" s="9"/>
      <c r="I20" s="9"/>
      <c r="J20" s="27"/>
      <c r="K20" s="19"/>
      <c r="L20" s="67"/>
      <c r="M20" s="228"/>
      <c r="N20" s="70"/>
      <c r="O20" s="124"/>
      <c r="P20" s="122"/>
      <c r="Q20" s="9"/>
    </row>
    <row r="21" spans="1:17" ht="30" customHeight="1" thickBot="1" x14ac:dyDescent="0.4">
      <c r="A21" s="50"/>
      <c r="B21" s="1403" t="s">
        <v>0</v>
      </c>
      <c r="C21" s="1351"/>
      <c r="D21" s="1352"/>
      <c r="E21" s="69" t="s">
        <v>11</v>
      </c>
      <c r="F21" s="224">
        <f>O21</f>
        <v>8</v>
      </c>
      <c r="G21" s="110"/>
      <c r="J21" s="1370" t="s">
        <v>23</v>
      </c>
      <c r="K21" s="1371"/>
      <c r="L21" s="1371"/>
      <c r="M21" s="1371"/>
      <c r="N21" s="1398"/>
      <c r="O21" s="225">
        <f>SUM(O7:O17)</f>
        <v>8</v>
      </c>
      <c r="P21" s="222"/>
    </row>
    <row r="22" spans="1:17" ht="36" customHeight="1" x14ac:dyDescent="0.25">
      <c r="A22" s="40"/>
      <c r="B22" s="1402" t="s">
        <v>13</v>
      </c>
      <c r="C22" s="1354"/>
      <c r="D22" s="1376"/>
      <c r="E22" s="7"/>
      <c r="F22" s="243">
        <f>SUM(F7:F20)</f>
        <v>150</v>
      </c>
      <c r="G22" s="111"/>
      <c r="J22" s="31"/>
      <c r="K22" s="1377"/>
      <c r="L22" s="1377"/>
      <c r="M22" s="1377"/>
      <c r="N22" s="32"/>
      <c r="O22" s="33"/>
      <c r="P22" s="31"/>
    </row>
    <row r="23" spans="1:17" ht="36" customHeight="1" thickBot="1" x14ac:dyDescent="0.35">
      <c r="A23" s="41"/>
      <c r="B23" s="1390" t="s">
        <v>14</v>
      </c>
      <c r="C23" s="1356"/>
      <c r="D23" s="1378"/>
      <c r="E23" s="42"/>
      <c r="F23" s="201">
        <f>F22+F21</f>
        <v>158</v>
      </c>
      <c r="G23" s="112"/>
      <c r="J23" s="79" t="s">
        <v>32</v>
      </c>
      <c r="K23" s="80"/>
      <c r="L23" s="80"/>
      <c r="M23" s="81"/>
      <c r="N23" s="99"/>
      <c r="O23" s="100"/>
      <c r="P23" s="79"/>
    </row>
    <row r="24" spans="1:17" ht="36" customHeight="1" x14ac:dyDescent="0.3">
      <c r="A24" s="277"/>
      <c r="B24" s="278"/>
      <c r="C24" s="279"/>
      <c r="D24" s="280"/>
      <c r="E24" s="282" t="s">
        <v>118</v>
      </c>
      <c r="F24" s="281"/>
      <c r="G24" s="112"/>
      <c r="J24" s="79"/>
      <c r="K24" s="80"/>
      <c r="L24" s="80"/>
      <c r="M24" s="81"/>
      <c r="N24" s="99"/>
      <c r="O24" s="100"/>
      <c r="P24" s="79"/>
    </row>
    <row r="25" spans="1:17" ht="36" customHeight="1" x14ac:dyDescent="0.3">
      <c r="A25" s="277"/>
      <c r="B25" s="278"/>
      <c r="C25" s="279"/>
      <c r="D25" s="280"/>
      <c r="E25" s="283" t="s">
        <v>117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17" ht="36" customHeight="1" thickBot="1" x14ac:dyDescent="0.35">
      <c r="A26" s="277"/>
      <c r="B26" s="317"/>
      <c r="C26" s="162" t="s">
        <v>26</v>
      </c>
      <c r="D26" s="166" t="s">
        <v>54</v>
      </c>
      <c r="E26" s="167" t="s">
        <v>54</v>
      </c>
      <c r="F26" s="169">
        <v>15</v>
      </c>
      <c r="G26" s="112"/>
      <c r="J26" s="79"/>
      <c r="K26" s="80"/>
      <c r="L26" s="80"/>
      <c r="M26" s="81"/>
      <c r="N26" s="99"/>
      <c r="O26" s="100"/>
      <c r="P26" s="79"/>
    </row>
    <row r="27" spans="1:17" ht="36" customHeight="1" x14ac:dyDescent="0.3">
      <c r="A27" s="168">
        <v>6</v>
      </c>
      <c r="B27" s="314" t="s">
        <v>21</v>
      </c>
      <c r="C27" s="314"/>
      <c r="D27" s="315" t="s">
        <v>1</v>
      </c>
      <c r="E27" s="315" t="s">
        <v>19</v>
      </c>
      <c r="F27" s="316" t="s">
        <v>20</v>
      </c>
      <c r="G27" s="109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244">
        <v>7</v>
      </c>
      <c r="B28" s="364"/>
      <c r="C28" s="364"/>
      <c r="D28" s="364"/>
      <c r="E28" s="364"/>
      <c r="F28" s="365"/>
      <c r="G28" s="113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161">
        <v>8</v>
      </c>
      <c r="B29" s="89">
        <v>2</v>
      </c>
      <c r="C29" s="90" t="s">
        <v>27</v>
      </c>
      <c r="D29" s="150" t="s">
        <v>51</v>
      </c>
      <c r="E29" s="84" t="s">
        <v>53</v>
      </c>
      <c r="F29" s="155">
        <v>11</v>
      </c>
      <c r="G29" s="117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277"/>
      <c r="B30" s="94">
        <v>2</v>
      </c>
      <c r="C30" s="205" t="s">
        <v>27</v>
      </c>
      <c r="D30" s="154" t="s">
        <v>80</v>
      </c>
      <c r="E30" s="95" t="s">
        <v>52</v>
      </c>
      <c r="F30" s="157">
        <v>11</v>
      </c>
      <c r="G30" s="117"/>
      <c r="J30" s="79"/>
      <c r="K30" s="80"/>
      <c r="L30" s="80"/>
      <c r="M30" s="81"/>
      <c r="N30" s="99"/>
      <c r="O30" s="100"/>
      <c r="P30" s="79"/>
    </row>
    <row r="31" spans="1:17" ht="22.5" customHeight="1" x14ac:dyDescent="0.25">
      <c r="A31" s="35"/>
      <c r="B31" s="203">
        <v>3</v>
      </c>
      <c r="C31" s="97" t="s">
        <v>27</v>
      </c>
      <c r="D31" s="152" t="s">
        <v>84</v>
      </c>
      <c r="E31" s="87" t="s">
        <v>33</v>
      </c>
      <c r="F31" s="204">
        <v>12</v>
      </c>
      <c r="G31" s="129"/>
      <c r="J31" s="35"/>
      <c r="K31" s="36" t="s">
        <v>21</v>
      </c>
      <c r="L31" s="36"/>
      <c r="M31" s="37" t="s">
        <v>1</v>
      </c>
      <c r="N31" s="37" t="s">
        <v>19</v>
      </c>
      <c r="O31" s="38" t="s">
        <v>20</v>
      </c>
      <c r="P31" s="35"/>
    </row>
    <row r="32" spans="1:17" ht="28.5" thickBot="1" x14ac:dyDescent="0.3">
      <c r="A32" s="363" t="s">
        <v>4</v>
      </c>
      <c r="B32" s="1">
        <v>3</v>
      </c>
      <c r="C32" s="92" t="s">
        <v>27</v>
      </c>
      <c r="D32" s="152" t="s">
        <v>12</v>
      </c>
      <c r="E32" s="87" t="s">
        <v>39</v>
      </c>
      <c r="F32" s="156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203">
        <v>1</v>
      </c>
      <c r="C33" s="236" t="s">
        <v>27</v>
      </c>
      <c r="D33" s="152" t="s">
        <v>81</v>
      </c>
      <c r="E33" s="87" t="s">
        <v>72</v>
      </c>
      <c r="F33" s="204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144">
        <v>1</v>
      </c>
      <c r="C34" s="92" t="s">
        <v>27</v>
      </c>
      <c r="D34" s="152" t="s">
        <v>82</v>
      </c>
      <c r="E34" s="87" t="s">
        <v>83</v>
      </c>
      <c r="F34" s="158">
        <v>10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>
        <v>2</v>
      </c>
      <c r="C35" s="202" t="s">
        <v>26</v>
      </c>
      <c r="D35" s="272" t="s">
        <v>57</v>
      </c>
      <c r="E35" s="273" t="s">
        <v>58</v>
      </c>
      <c r="F35" s="274">
        <v>8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1</v>
      </c>
      <c r="C36" s="202" t="s">
        <v>26</v>
      </c>
      <c r="D36" s="165" t="s">
        <v>89</v>
      </c>
      <c r="E36" s="163" t="s">
        <v>87</v>
      </c>
      <c r="F36" s="274">
        <v>10</v>
      </c>
      <c r="G36" s="125"/>
      <c r="H36" s="9" t="s">
        <v>10</v>
      </c>
      <c r="I36" s="9">
        <f>SUM(F31:F32)</f>
        <v>18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58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SUM(F29:F36)</f>
        <v>89</v>
      </c>
      <c r="G38" s="111"/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89</v>
      </c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101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100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366"/>
      <c r="L43" s="366"/>
      <c r="M43" s="366"/>
      <c r="N43" s="29"/>
      <c r="O43" s="30"/>
      <c r="P43" s="28"/>
    </row>
    <row r="44" spans="1:16" ht="36" customHeight="1" x14ac:dyDescent="0.25">
      <c r="A44" s="284"/>
      <c r="J44" s="28"/>
      <c r="K44" s="366"/>
      <c r="L44" s="366"/>
      <c r="M44" s="366"/>
      <c r="N44" s="29"/>
      <c r="O44" s="30"/>
      <c r="P44" s="28"/>
    </row>
    <row r="45" spans="1:16" ht="36" customHeight="1" x14ac:dyDescent="0.35">
      <c r="A45" s="284"/>
      <c r="B45" s="369"/>
      <c r="C45" s="369"/>
      <c r="D45" s="1386" t="s">
        <v>17</v>
      </c>
      <c r="E45" s="1387"/>
      <c r="F45" s="290">
        <f>F22+F38</f>
        <v>239</v>
      </c>
      <c r="G45" s="115"/>
      <c r="J45" s="28"/>
      <c r="K45" s="366"/>
      <c r="L45" s="366"/>
      <c r="M45" s="366"/>
      <c r="N45" s="29"/>
      <c r="O45" s="30"/>
      <c r="P45" s="28"/>
    </row>
    <row r="46" spans="1:16" ht="36" customHeight="1" x14ac:dyDescent="0.35">
      <c r="A46" s="284"/>
      <c r="B46" s="371"/>
      <c r="C46" s="371"/>
      <c r="D46" s="1388" t="s">
        <v>119</v>
      </c>
      <c r="E46" s="1389"/>
      <c r="F46" s="291">
        <f>F23+F39</f>
        <v>247</v>
      </c>
      <c r="G46" s="116"/>
      <c r="J46" s="28"/>
      <c r="K46" s="366"/>
      <c r="L46" s="366"/>
      <c r="M46" s="366"/>
      <c r="N46" s="29"/>
      <c r="O46" s="30"/>
      <c r="P46" s="28"/>
    </row>
    <row r="47" spans="1:16" ht="36" customHeight="1" x14ac:dyDescent="0.25">
      <c r="A47" s="284"/>
      <c r="J47" s="28"/>
      <c r="K47" s="366"/>
      <c r="L47" s="366"/>
      <c r="M47" s="366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368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370" t="s">
        <v>18</v>
      </c>
      <c r="B50" s="11">
        <v>2</v>
      </c>
      <c r="C50" s="16" t="s">
        <v>26</v>
      </c>
      <c r="D50" s="150" t="s">
        <v>43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2</v>
      </c>
      <c r="C51" s="17" t="s">
        <v>26</v>
      </c>
      <c r="D51" s="151" t="s">
        <v>44</v>
      </c>
      <c r="E51" s="132"/>
      <c r="F51" s="146"/>
      <c r="J51" s="143">
        <v>1</v>
      </c>
      <c r="K51" s="11">
        <v>2</v>
      </c>
      <c r="L51" s="16" t="s">
        <v>26</v>
      </c>
      <c r="M51" s="245" t="s">
        <v>43</v>
      </c>
      <c r="N51" s="137"/>
      <c r="O51" s="106"/>
    </row>
    <row r="52" spans="1:15" ht="32.25" thickBot="1" x14ac:dyDescent="0.35">
      <c r="A52" s="199" t="s">
        <v>62</v>
      </c>
      <c r="B52" s="13">
        <v>2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2</v>
      </c>
      <c r="L52" s="17" t="s">
        <v>26</v>
      </c>
      <c r="M52" s="246" t="s">
        <v>44</v>
      </c>
      <c r="N52" s="132"/>
      <c r="O52" s="107"/>
    </row>
    <row r="53" spans="1:15" ht="32.25" thickBot="1" x14ac:dyDescent="0.3">
      <c r="A53" s="54"/>
      <c r="B53" s="13">
        <v>2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2</v>
      </c>
      <c r="L53" s="134" t="s">
        <v>25</v>
      </c>
      <c r="M53" s="247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2</v>
      </c>
      <c r="C54" s="139" t="s">
        <v>27</v>
      </c>
      <c r="D54" s="153" t="s">
        <v>50</v>
      </c>
      <c r="E54" s="86" t="s">
        <v>91</v>
      </c>
      <c r="F54" s="149">
        <v>1</v>
      </c>
      <c r="J54" s="197">
        <v>4</v>
      </c>
      <c r="K54" s="13">
        <v>2</v>
      </c>
      <c r="L54" s="66" t="s">
        <v>27</v>
      </c>
      <c r="M54" s="247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1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2</v>
      </c>
      <c r="L55" s="139" t="s">
        <v>27</v>
      </c>
      <c r="M55" s="248" t="s">
        <v>50</v>
      </c>
      <c r="N55" s="86" t="s">
        <v>93</v>
      </c>
      <c r="O55" s="108">
        <v>1</v>
      </c>
    </row>
    <row r="56" spans="1:15" ht="45.75" customHeight="1" x14ac:dyDescent="0.25">
      <c r="A56" s="196">
        <v>3</v>
      </c>
      <c r="B56" s="13">
        <v>1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1</v>
      </c>
      <c r="L56" s="135" t="s">
        <v>26</v>
      </c>
      <c r="M56" s="247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3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1</v>
      </c>
      <c r="L57" s="13" t="s">
        <v>26</v>
      </c>
      <c r="M57" s="246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4</v>
      </c>
      <c r="C58" s="75" t="s">
        <v>25</v>
      </c>
      <c r="D58" s="150" t="s">
        <v>3</v>
      </c>
      <c r="F58" s="149"/>
      <c r="J58" s="75">
        <v>8</v>
      </c>
      <c r="K58" s="15">
        <v>3</v>
      </c>
      <c r="L58" s="75" t="s">
        <v>25</v>
      </c>
      <c r="M58" s="248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4</v>
      </c>
      <c r="C59" s="76" t="s">
        <v>25</v>
      </c>
      <c r="D59" s="153" t="s">
        <v>6</v>
      </c>
      <c r="E59" s="84" t="s">
        <v>97</v>
      </c>
      <c r="F59" s="145">
        <v>1</v>
      </c>
      <c r="J59" s="76">
        <v>9</v>
      </c>
      <c r="K59" s="16">
        <v>4</v>
      </c>
      <c r="L59" s="76" t="s">
        <v>25</v>
      </c>
      <c r="M59" s="245" t="s">
        <v>3</v>
      </c>
      <c r="N59" s="84"/>
      <c r="O59" s="106"/>
    </row>
    <row r="60" spans="1:15" ht="45.75" customHeight="1" thickBot="1" x14ac:dyDescent="0.3">
      <c r="A60" s="13">
        <v>7</v>
      </c>
      <c r="B60" s="18">
        <v>1</v>
      </c>
      <c r="C60" s="139" t="s">
        <v>27</v>
      </c>
      <c r="D60" s="154" t="s">
        <v>71</v>
      </c>
      <c r="E60" s="86"/>
      <c r="F60" s="149"/>
      <c r="J60" s="139">
        <v>10</v>
      </c>
      <c r="K60" s="18">
        <v>4</v>
      </c>
      <c r="L60" s="139" t="s">
        <v>27</v>
      </c>
      <c r="M60" s="248" t="s">
        <v>6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70</v>
      </c>
      <c r="E61" s="95" t="s">
        <v>85</v>
      </c>
      <c r="F61" s="147">
        <v>2</v>
      </c>
      <c r="J61" s="230">
        <v>11</v>
      </c>
      <c r="K61" s="141">
        <v>1</v>
      </c>
      <c r="L61" s="142" t="s">
        <v>25</v>
      </c>
      <c r="M61" s="249" t="s">
        <v>71</v>
      </c>
      <c r="N61" s="95" t="s">
        <v>108</v>
      </c>
      <c r="O61" s="140">
        <v>1</v>
      </c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1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3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19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19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B64:D64"/>
    <mergeCell ref="B22:D22"/>
    <mergeCell ref="K22:M22"/>
    <mergeCell ref="B23:D23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1:D21"/>
    <mergeCell ref="J21:N21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pageSetUpPr fitToPage="1"/>
  </sheetPr>
  <dimension ref="A1:Q74"/>
  <sheetViews>
    <sheetView topLeftCell="B25" zoomScale="70" zoomScaleNormal="70" zoomScalePageLayoutView="60" workbookViewId="0">
      <selection activeCell="G53" sqref="G53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131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349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10">
        <v>1</v>
      </c>
      <c r="B7" s="11">
        <v>2</v>
      </c>
      <c r="C7" s="16" t="s">
        <v>26</v>
      </c>
      <c r="D7" s="150" t="s">
        <v>43</v>
      </c>
      <c r="E7" s="137" t="s">
        <v>45</v>
      </c>
      <c r="F7" s="271">
        <v>10</v>
      </c>
      <c r="G7" s="270" t="s">
        <v>133</v>
      </c>
      <c r="J7" s="10">
        <v>1</v>
      </c>
      <c r="K7" s="15">
        <v>3</v>
      </c>
      <c r="L7" s="266" t="s">
        <v>25</v>
      </c>
      <c r="M7" s="254" t="s">
        <v>7</v>
      </c>
      <c r="N7" s="255" t="s">
        <v>9</v>
      </c>
      <c r="O7" s="62">
        <v>1</v>
      </c>
      <c r="P7" s="93" t="s">
        <v>102</v>
      </c>
    </row>
    <row r="8" spans="1:17" ht="57" customHeight="1" x14ac:dyDescent="0.25">
      <c r="A8" s="12">
        <v>2</v>
      </c>
      <c r="B8" s="13">
        <v>2</v>
      </c>
      <c r="C8" s="17" t="s">
        <v>26</v>
      </c>
      <c r="D8" s="151" t="s">
        <v>44</v>
      </c>
      <c r="E8" s="132" t="s">
        <v>63</v>
      </c>
      <c r="F8" s="146">
        <v>14</v>
      </c>
      <c r="G8" s="118" t="s">
        <v>0</v>
      </c>
      <c r="J8" s="12">
        <v>2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3</v>
      </c>
      <c r="P8" s="96" t="s">
        <v>92</v>
      </c>
    </row>
    <row r="9" spans="1:17" ht="72" customHeight="1" x14ac:dyDescent="0.25">
      <c r="A9" s="24">
        <v>3</v>
      </c>
      <c r="B9" s="13">
        <v>2</v>
      </c>
      <c r="C9" s="134" t="s">
        <v>25</v>
      </c>
      <c r="D9" s="152" t="s">
        <v>47</v>
      </c>
      <c r="E9" s="87" t="s">
        <v>46</v>
      </c>
      <c r="F9" s="146">
        <v>9</v>
      </c>
      <c r="G9" s="131"/>
      <c r="J9" s="24">
        <v>3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2</v>
      </c>
      <c r="P9" s="91" t="s">
        <v>105</v>
      </c>
    </row>
    <row r="10" spans="1:17" ht="63.75" customHeight="1" thickBot="1" x14ac:dyDescent="0.3">
      <c r="A10" s="12">
        <v>4</v>
      </c>
      <c r="B10" s="13">
        <v>2</v>
      </c>
      <c r="C10" s="66" t="s">
        <v>27</v>
      </c>
      <c r="D10" s="152" t="s">
        <v>48</v>
      </c>
      <c r="E10" s="133" t="s">
        <v>49</v>
      </c>
      <c r="F10" s="146">
        <v>12</v>
      </c>
      <c r="G10" s="131" t="s">
        <v>130</v>
      </c>
      <c r="H10" s="9"/>
      <c r="I10" s="9"/>
      <c r="J10" s="14">
        <v>4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2</v>
      </c>
      <c r="P10" s="123" t="s">
        <v>128</v>
      </c>
      <c r="Q10" s="9"/>
    </row>
    <row r="11" spans="1:17" ht="46.5" customHeight="1" thickBot="1" x14ac:dyDescent="0.3">
      <c r="A11" s="160">
        <v>5</v>
      </c>
      <c r="B11" s="13">
        <v>2</v>
      </c>
      <c r="C11" s="65" t="s">
        <v>27</v>
      </c>
      <c r="D11" s="151" t="s">
        <v>79</v>
      </c>
      <c r="E11" s="85" t="s">
        <v>52</v>
      </c>
      <c r="F11" s="146">
        <v>13</v>
      </c>
      <c r="G11" s="131"/>
      <c r="J11" s="10"/>
      <c r="K11" s="19"/>
      <c r="L11" s="269"/>
      <c r="M11" s="264"/>
      <c r="N11" s="265"/>
      <c r="O11" s="60"/>
      <c r="P11" s="122"/>
    </row>
    <row r="12" spans="1:17" ht="46.5" customHeight="1" x14ac:dyDescent="0.25">
      <c r="A12" s="25">
        <v>9</v>
      </c>
      <c r="B12" s="135">
        <v>1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</row>
    <row r="13" spans="1:17" ht="46.5" customHeight="1" x14ac:dyDescent="0.25">
      <c r="A13" s="24">
        <v>10</v>
      </c>
      <c r="B13" s="13">
        <v>1</v>
      </c>
      <c r="C13" s="13" t="s">
        <v>26</v>
      </c>
      <c r="D13" s="253" t="s">
        <v>69</v>
      </c>
      <c r="E13" s="85" t="s">
        <v>75</v>
      </c>
      <c r="F13" s="146">
        <v>7</v>
      </c>
      <c r="G13" s="131" t="s">
        <v>0</v>
      </c>
      <c r="J13" s="24"/>
      <c r="K13" s="17"/>
      <c r="L13" s="17"/>
      <c r="M13" s="77"/>
      <c r="N13" s="85"/>
      <c r="O13" s="107"/>
      <c r="P13" s="121"/>
    </row>
    <row r="14" spans="1:17" ht="64.5" customHeight="1" thickBot="1" x14ac:dyDescent="0.3">
      <c r="A14" s="26">
        <v>11</v>
      </c>
      <c r="B14" s="15">
        <v>3</v>
      </c>
      <c r="C14" s="75" t="s">
        <v>25</v>
      </c>
      <c r="D14" s="153" t="s">
        <v>7</v>
      </c>
      <c r="E14" s="86" t="s">
        <v>28</v>
      </c>
      <c r="F14" s="149">
        <v>16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</row>
    <row r="15" spans="1:17" ht="58.5" customHeight="1" x14ac:dyDescent="0.25">
      <c r="A15" s="143">
        <v>12</v>
      </c>
      <c r="B15" s="16">
        <v>4</v>
      </c>
      <c r="C15" s="76" t="s">
        <v>25</v>
      </c>
      <c r="D15" s="150" t="s">
        <v>3</v>
      </c>
      <c r="E15" s="84" t="s">
        <v>29</v>
      </c>
      <c r="F15" s="145">
        <v>8</v>
      </c>
      <c r="G15" s="131"/>
      <c r="J15" s="25"/>
      <c r="K15" s="68"/>
      <c r="L15" s="71"/>
      <c r="M15" s="227"/>
      <c r="N15" s="73"/>
      <c r="O15" s="72"/>
      <c r="P15" s="123"/>
    </row>
    <row r="16" spans="1:17" ht="66" customHeight="1" thickBot="1" x14ac:dyDescent="0.35">
      <c r="A16" s="14">
        <v>13</v>
      </c>
      <c r="B16" s="18">
        <v>4</v>
      </c>
      <c r="C16" s="139" t="s">
        <v>27</v>
      </c>
      <c r="D16" s="153" t="s">
        <v>78</v>
      </c>
      <c r="E16" s="86" t="s">
        <v>30</v>
      </c>
      <c r="F16" s="149">
        <v>12</v>
      </c>
      <c r="G16" s="223" t="s">
        <v>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</row>
    <row r="17" spans="1:17" ht="83.25" customHeight="1" thickBot="1" x14ac:dyDescent="0.3">
      <c r="A17" s="229">
        <v>14</v>
      </c>
      <c r="B17" s="141">
        <v>1</v>
      </c>
      <c r="C17" s="230" t="s">
        <v>25</v>
      </c>
      <c r="D17" s="154" t="s">
        <v>71</v>
      </c>
      <c r="E17" s="95" t="s">
        <v>76</v>
      </c>
      <c r="F17" s="147">
        <v>15</v>
      </c>
      <c r="G17" s="276"/>
      <c r="H17" s="9"/>
      <c r="I17" s="9"/>
      <c r="J17" s="229"/>
      <c r="L17" s="231"/>
      <c r="M17" s="98"/>
      <c r="N17" s="95"/>
      <c r="O17" s="232"/>
      <c r="P17" s="233"/>
      <c r="Q17" s="9"/>
    </row>
    <row r="18" spans="1:17" ht="83.25" customHeight="1" thickBot="1" x14ac:dyDescent="0.3">
      <c r="A18" s="229"/>
      <c r="B18" s="141">
        <v>1</v>
      </c>
      <c r="C18" s="142" t="s">
        <v>25</v>
      </c>
      <c r="D18" s="251" t="s">
        <v>70</v>
      </c>
      <c r="E18" s="95" t="s">
        <v>77</v>
      </c>
      <c r="F18" s="147">
        <v>13</v>
      </c>
      <c r="G18" s="276" t="s">
        <v>132</v>
      </c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36.75" customHeight="1" thickBot="1" x14ac:dyDescent="0.3">
      <c r="A19" s="229"/>
      <c r="B19" s="141">
        <v>2</v>
      </c>
      <c r="C19" s="162" t="s">
        <v>26</v>
      </c>
      <c r="D19" s="165" t="s">
        <v>55</v>
      </c>
      <c r="E19" s="163" t="s">
        <v>56</v>
      </c>
      <c r="F19" s="164">
        <v>0</v>
      </c>
      <c r="G19" s="276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46.5" customHeight="1" thickBot="1" x14ac:dyDescent="0.3">
      <c r="A20" s="138">
        <v>15</v>
      </c>
      <c r="B20" s="141">
        <v>1</v>
      </c>
      <c r="C20" s="162" t="s">
        <v>26</v>
      </c>
      <c r="D20" s="165" t="s">
        <v>86</v>
      </c>
      <c r="E20" s="163" t="s">
        <v>87</v>
      </c>
      <c r="F20" s="292">
        <v>16</v>
      </c>
      <c r="G20" s="131"/>
      <c r="H20" s="9"/>
      <c r="I20" s="9"/>
      <c r="J20" s="27"/>
      <c r="K20" s="19"/>
      <c r="L20" s="67"/>
      <c r="M20" s="228"/>
      <c r="N20" s="70"/>
      <c r="O20" s="124"/>
      <c r="P20" s="122"/>
      <c r="Q20" s="9"/>
    </row>
    <row r="21" spans="1:17" ht="30" customHeight="1" thickBot="1" x14ac:dyDescent="0.4">
      <c r="A21" s="50"/>
      <c r="B21" s="1403" t="s">
        <v>0</v>
      </c>
      <c r="C21" s="1351"/>
      <c r="D21" s="1352"/>
      <c r="E21" s="69" t="s">
        <v>11</v>
      </c>
      <c r="F21" s="224">
        <f>O21</f>
        <v>8</v>
      </c>
      <c r="G21" s="110"/>
      <c r="J21" s="1370" t="s">
        <v>23</v>
      </c>
      <c r="K21" s="1371"/>
      <c r="L21" s="1371"/>
      <c r="M21" s="1371"/>
      <c r="N21" s="1398"/>
      <c r="O21" s="225">
        <f>SUM(O7:O17)</f>
        <v>8</v>
      </c>
      <c r="P21" s="222"/>
    </row>
    <row r="22" spans="1:17" ht="36" customHeight="1" x14ac:dyDescent="0.25">
      <c r="A22" s="40"/>
      <c r="B22" s="1402" t="s">
        <v>13</v>
      </c>
      <c r="C22" s="1354"/>
      <c r="D22" s="1376"/>
      <c r="E22" s="7"/>
      <c r="F22" s="243">
        <f>SUM(F7:F20)</f>
        <v>152</v>
      </c>
      <c r="G22" s="111"/>
      <c r="J22" s="31"/>
      <c r="K22" s="1377"/>
      <c r="L22" s="1377"/>
      <c r="M22" s="1377"/>
      <c r="N22" s="32"/>
      <c r="O22" s="33"/>
      <c r="P22" s="31"/>
    </row>
    <row r="23" spans="1:17" ht="36" customHeight="1" thickBot="1" x14ac:dyDescent="0.35">
      <c r="A23" s="41"/>
      <c r="B23" s="1390" t="s">
        <v>14</v>
      </c>
      <c r="C23" s="1356"/>
      <c r="D23" s="1378"/>
      <c r="E23" s="42"/>
      <c r="F23" s="201">
        <f>F22+F21</f>
        <v>160</v>
      </c>
      <c r="G23" s="112"/>
      <c r="J23" s="79" t="s">
        <v>32</v>
      </c>
      <c r="K23" s="80"/>
      <c r="L23" s="80"/>
      <c r="M23" s="81"/>
      <c r="N23" s="99"/>
      <c r="O23" s="100"/>
      <c r="P23" s="79"/>
    </row>
    <row r="24" spans="1:17" ht="36" customHeight="1" x14ac:dyDescent="0.3">
      <c r="A24" s="277"/>
      <c r="B24" s="278"/>
      <c r="C24" s="279"/>
      <c r="D24" s="280"/>
      <c r="E24" s="282" t="s">
        <v>118</v>
      </c>
      <c r="F24" s="281"/>
      <c r="G24" s="112"/>
      <c r="J24" s="79"/>
      <c r="K24" s="80"/>
      <c r="L24" s="80"/>
      <c r="M24" s="81"/>
      <c r="N24" s="99"/>
      <c r="O24" s="100"/>
      <c r="P24" s="79"/>
    </row>
    <row r="25" spans="1:17" ht="36" customHeight="1" x14ac:dyDescent="0.3">
      <c r="A25" s="277"/>
      <c r="B25" s="278"/>
      <c r="C25" s="279"/>
      <c r="D25" s="280"/>
      <c r="E25" s="283" t="s">
        <v>117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17" ht="36" customHeight="1" thickBot="1" x14ac:dyDescent="0.35">
      <c r="A26" s="277"/>
      <c r="B26" s="317"/>
      <c r="C26" s="162" t="s">
        <v>26</v>
      </c>
      <c r="D26" s="166" t="s">
        <v>54</v>
      </c>
      <c r="E26" s="167" t="s">
        <v>54</v>
      </c>
      <c r="F26" s="169">
        <v>15</v>
      </c>
      <c r="G26" s="112"/>
      <c r="J26" s="79"/>
      <c r="K26" s="80"/>
      <c r="L26" s="80"/>
      <c r="M26" s="81"/>
      <c r="N26" s="99"/>
      <c r="O26" s="100"/>
      <c r="P26" s="79"/>
    </row>
    <row r="27" spans="1:17" ht="36" customHeight="1" x14ac:dyDescent="0.3">
      <c r="A27" s="168">
        <v>6</v>
      </c>
      <c r="B27" s="314" t="s">
        <v>21</v>
      </c>
      <c r="C27" s="314"/>
      <c r="D27" s="315" t="s">
        <v>1</v>
      </c>
      <c r="E27" s="315" t="s">
        <v>19</v>
      </c>
      <c r="F27" s="316" t="s">
        <v>20</v>
      </c>
      <c r="G27" s="109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244">
        <v>7</v>
      </c>
      <c r="B28" s="347"/>
      <c r="C28" s="347"/>
      <c r="D28" s="347"/>
      <c r="E28" s="347"/>
      <c r="F28" s="348"/>
      <c r="G28" s="113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161">
        <v>8</v>
      </c>
      <c r="B29" s="89">
        <v>2</v>
      </c>
      <c r="C29" s="90" t="s">
        <v>27</v>
      </c>
      <c r="D29" s="150" t="s">
        <v>51</v>
      </c>
      <c r="E29" s="84" t="s">
        <v>53</v>
      </c>
      <c r="F29" s="155">
        <v>11</v>
      </c>
      <c r="G29" s="117"/>
      <c r="J29" s="79"/>
      <c r="K29" s="80"/>
      <c r="L29" s="80"/>
      <c r="M29" s="81"/>
      <c r="N29" s="99"/>
      <c r="O29" s="100"/>
      <c r="P29" s="79"/>
    </row>
    <row r="30" spans="1:17" ht="36" customHeight="1" thickBot="1" x14ac:dyDescent="0.35">
      <c r="A30" s="277"/>
      <c r="B30" s="94">
        <v>2</v>
      </c>
      <c r="C30" s="205" t="s">
        <v>27</v>
      </c>
      <c r="D30" s="154" t="s">
        <v>80</v>
      </c>
      <c r="E30" s="95" t="s">
        <v>52</v>
      </c>
      <c r="F30" s="157">
        <v>11</v>
      </c>
      <c r="G30" s="117"/>
      <c r="J30" s="79"/>
      <c r="K30" s="80"/>
      <c r="L30" s="80"/>
      <c r="M30" s="81"/>
      <c r="N30" s="99"/>
      <c r="O30" s="100"/>
      <c r="P30" s="79"/>
    </row>
    <row r="31" spans="1:17" ht="22.5" customHeight="1" x14ac:dyDescent="0.25">
      <c r="A31" s="35"/>
      <c r="B31" s="203">
        <v>3</v>
      </c>
      <c r="C31" s="97" t="s">
        <v>27</v>
      </c>
      <c r="D31" s="152" t="s">
        <v>84</v>
      </c>
      <c r="E31" s="87" t="s">
        <v>33</v>
      </c>
      <c r="F31" s="204">
        <v>12</v>
      </c>
      <c r="G31" s="129"/>
      <c r="J31" s="35"/>
      <c r="K31" s="36" t="s">
        <v>21</v>
      </c>
      <c r="L31" s="36"/>
      <c r="M31" s="37" t="s">
        <v>1</v>
      </c>
      <c r="N31" s="37" t="s">
        <v>19</v>
      </c>
      <c r="O31" s="38" t="s">
        <v>20</v>
      </c>
      <c r="P31" s="35"/>
    </row>
    <row r="32" spans="1:17" ht="28.5" thickBot="1" x14ac:dyDescent="0.3">
      <c r="A32" s="346" t="s">
        <v>4</v>
      </c>
      <c r="B32" s="1">
        <v>3</v>
      </c>
      <c r="C32" s="92" t="s">
        <v>27</v>
      </c>
      <c r="D32" s="152" t="s">
        <v>12</v>
      </c>
      <c r="E32" s="87" t="s">
        <v>39</v>
      </c>
      <c r="F32" s="156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203">
        <v>1</v>
      </c>
      <c r="C33" s="236" t="s">
        <v>27</v>
      </c>
      <c r="D33" s="152" t="s">
        <v>81</v>
      </c>
      <c r="E33" s="87" t="s">
        <v>72</v>
      </c>
      <c r="F33" s="204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144">
        <v>1</v>
      </c>
      <c r="C34" s="92" t="s">
        <v>27</v>
      </c>
      <c r="D34" s="152" t="s">
        <v>82</v>
      </c>
      <c r="E34" s="87" t="s">
        <v>83</v>
      </c>
      <c r="F34" s="158">
        <v>10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>
        <v>2</v>
      </c>
      <c r="C35" s="202" t="s">
        <v>26</v>
      </c>
      <c r="D35" s="272" t="s">
        <v>57</v>
      </c>
      <c r="E35" s="273" t="s">
        <v>58</v>
      </c>
      <c r="F35" s="274">
        <v>8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1</v>
      </c>
      <c r="C36" s="202" t="s">
        <v>26</v>
      </c>
      <c r="D36" s="165" t="s">
        <v>89</v>
      </c>
      <c r="E36" s="163" t="s">
        <v>87</v>
      </c>
      <c r="F36" s="274">
        <v>10</v>
      </c>
      <c r="G36" s="125"/>
      <c r="H36" s="9" t="s">
        <v>10</v>
      </c>
      <c r="I36" s="9">
        <f>SUM(F31:F32)</f>
        <v>18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58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SUM(F29:F36)</f>
        <v>89</v>
      </c>
      <c r="G38" s="111"/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89</v>
      </c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101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100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345"/>
      <c r="L43" s="345"/>
      <c r="M43" s="345"/>
      <c r="N43" s="29"/>
      <c r="O43" s="30"/>
      <c r="P43" s="28"/>
    </row>
    <row r="44" spans="1:16" ht="36" customHeight="1" x14ac:dyDescent="0.25">
      <c r="A44" s="284"/>
      <c r="J44" s="28"/>
      <c r="K44" s="345"/>
      <c r="L44" s="345"/>
      <c r="M44" s="345"/>
      <c r="N44" s="29"/>
      <c r="O44" s="30"/>
      <c r="P44" s="28"/>
    </row>
    <row r="45" spans="1:16" ht="36" customHeight="1" x14ac:dyDescent="0.35">
      <c r="A45" s="284"/>
      <c r="B45" s="351"/>
      <c r="C45" s="351"/>
      <c r="D45" s="1386" t="s">
        <v>17</v>
      </c>
      <c r="E45" s="1387"/>
      <c r="F45" s="290">
        <f>F22+F38</f>
        <v>241</v>
      </c>
      <c r="G45" s="115"/>
      <c r="J45" s="28"/>
      <c r="K45" s="345"/>
      <c r="L45" s="345"/>
      <c r="M45" s="345"/>
      <c r="N45" s="29"/>
      <c r="O45" s="30"/>
      <c r="P45" s="28"/>
    </row>
    <row r="46" spans="1:16" ht="36" customHeight="1" x14ac:dyDescent="0.35">
      <c r="A46" s="284"/>
      <c r="B46" s="353"/>
      <c r="C46" s="353"/>
      <c r="D46" s="1388" t="s">
        <v>119</v>
      </c>
      <c r="E46" s="1389"/>
      <c r="F46" s="291">
        <f>F23+F39</f>
        <v>249</v>
      </c>
      <c r="G46" s="116"/>
      <c r="J46" s="28"/>
      <c r="K46" s="345"/>
      <c r="L46" s="345"/>
      <c r="M46" s="345"/>
      <c r="N46" s="29"/>
      <c r="O46" s="30"/>
      <c r="P46" s="28"/>
    </row>
    <row r="47" spans="1:16" ht="36" customHeight="1" x14ac:dyDescent="0.25">
      <c r="A47" s="284"/>
      <c r="J47" s="28"/>
      <c r="K47" s="345"/>
      <c r="L47" s="345"/>
      <c r="M47" s="345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350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352" t="s">
        <v>18</v>
      </c>
      <c r="B50" s="11">
        <v>2</v>
      </c>
      <c r="C50" s="16" t="s">
        <v>26</v>
      </c>
      <c r="D50" s="150" t="s">
        <v>43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2</v>
      </c>
      <c r="C51" s="17" t="s">
        <v>26</v>
      </c>
      <c r="D51" s="151" t="s">
        <v>44</v>
      </c>
      <c r="E51" s="132"/>
      <c r="F51" s="146"/>
      <c r="J51" s="143">
        <v>1</v>
      </c>
      <c r="K51" s="11">
        <v>2</v>
      </c>
      <c r="L51" s="16" t="s">
        <v>26</v>
      </c>
      <c r="M51" s="245" t="s">
        <v>43</v>
      </c>
      <c r="N51" s="137"/>
      <c r="O51" s="106"/>
    </row>
    <row r="52" spans="1:15" ht="32.25" thickBot="1" x14ac:dyDescent="0.35">
      <c r="A52" s="199" t="s">
        <v>62</v>
      </c>
      <c r="B52" s="13">
        <v>2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2</v>
      </c>
      <c r="L52" s="17" t="s">
        <v>26</v>
      </c>
      <c r="M52" s="246" t="s">
        <v>44</v>
      </c>
      <c r="N52" s="132"/>
      <c r="O52" s="107"/>
    </row>
    <row r="53" spans="1:15" ht="32.25" thickBot="1" x14ac:dyDescent="0.3">
      <c r="A53" s="54"/>
      <c r="B53" s="13">
        <v>2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2</v>
      </c>
      <c r="L53" s="134" t="s">
        <v>25</v>
      </c>
      <c r="M53" s="247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2</v>
      </c>
      <c r="C54" s="139" t="s">
        <v>27</v>
      </c>
      <c r="D54" s="153" t="s">
        <v>50</v>
      </c>
      <c r="E54" s="86" t="s">
        <v>91</v>
      </c>
      <c r="F54" s="149">
        <v>1</v>
      </c>
      <c r="J54" s="197">
        <v>4</v>
      </c>
      <c r="K54" s="13">
        <v>2</v>
      </c>
      <c r="L54" s="66" t="s">
        <v>27</v>
      </c>
      <c r="M54" s="247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1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2</v>
      </c>
      <c r="L55" s="139" t="s">
        <v>27</v>
      </c>
      <c r="M55" s="248" t="s">
        <v>50</v>
      </c>
      <c r="N55" s="86" t="s">
        <v>93</v>
      </c>
      <c r="O55" s="108">
        <v>1</v>
      </c>
    </row>
    <row r="56" spans="1:15" ht="45.75" customHeight="1" x14ac:dyDescent="0.25">
      <c r="A56" s="196">
        <v>3</v>
      </c>
      <c r="B56" s="13">
        <v>1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1</v>
      </c>
      <c r="L56" s="135" t="s">
        <v>26</v>
      </c>
      <c r="M56" s="247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3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1</v>
      </c>
      <c r="L57" s="13" t="s">
        <v>26</v>
      </c>
      <c r="M57" s="246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4</v>
      </c>
      <c r="C58" s="75" t="s">
        <v>25</v>
      </c>
      <c r="D58" s="150" t="s">
        <v>3</v>
      </c>
      <c r="F58" s="149"/>
      <c r="J58" s="75">
        <v>8</v>
      </c>
      <c r="K58" s="15">
        <v>3</v>
      </c>
      <c r="L58" s="75" t="s">
        <v>25</v>
      </c>
      <c r="M58" s="248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4</v>
      </c>
      <c r="C59" s="76" t="s">
        <v>25</v>
      </c>
      <c r="D59" s="153" t="s">
        <v>6</v>
      </c>
      <c r="E59" s="84" t="s">
        <v>97</v>
      </c>
      <c r="F59" s="145">
        <v>1</v>
      </c>
      <c r="J59" s="76">
        <v>9</v>
      </c>
      <c r="K59" s="16">
        <v>4</v>
      </c>
      <c r="L59" s="76" t="s">
        <v>25</v>
      </c>
      <c r="M59" s="245" t="s">
        <v>3</v>
      </c>
      <c r="N59" s="84"/>
      <c r="O59" s="106"/>
    </row>
    <row r="60" spans="1:15" ht="45.75" customHeight="1" thickBot="1" x14ac:dyDescent="0.3">
      <c r="A60" s="13">
        <v>7</v>
      </c>
      <c r="B60" s="18">
        <v>1</v>
      </c>
      <c r="C60" s="139" t="s">
        <v>27</v>
      </c>
      <c r="D60" s="154" t="s">
        <v>71</v>
      </c>
      <c r="E60" s="86"/>
      <c r="F60" s="149"/>
      <c r="J60" s="139">
        <v>10</v>
      </c>
      <c r="K60" s="18">
        <v>4</v>
      </c>
      <c r="L60" s="139" t="s">
        <v>27</v>
      </c>
      <c r="M60" s="248" t="s">
        <v>6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70</v>
      </c>
      <c r="E61" s="95" t="s">
        <v>85</v>
      </c>
      <c r="F61" s="147">
        <v>2</v>
      </c>
      <c r="J61" s="230">
        <v>11</v>
      </c>
      <c r="K61" s="141">
        <v>1</v>
      </c>
      <c r="L61" s="142" t="s">
        <v>25</v>
      </c>
      <c r="M61" s="249" t="s">
        <v>71</v>
      </c>
      <c r="N61" s="95" t="s">
        <v>108</v>
      </c>
      <c r="O61" s="140">
        <v>1</v>
      </c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1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3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19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19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B64:D64"/>
    <mergeCell ref="B22:D22"/>
    <mergeCell ref="K22:M22"/>
    <mergeCell ref="B23:D23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1:D21"/>
    <mergeCell ref="J21:N21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X74"/>
  <sheetViews>
    <sheetView topLeftCell="B25" zoomScale="70" zoomScaleNormal="70" zoomScalePageLayoutView="60" workbookViewId="0">
      <selection activeCell="G7" sqref="G7:G10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  <col min="18" max="18" width="6.42578125" bestFit="1" customWidth="1"/>
    <col min="19" max="21" width="6" customWidth="1"/>
  </cols>
  <sheetData>
    <row r="1" spans="1:24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24" ht="28.5" x14ac:dyDescent="0.45">
      <c r="A2" s="101"/>
      <c r="B2" s="101"/>
      <c r="C2" s="101"/>
      <c r="D2" s="101"/>
      <c r="E2" s="105" t="s">
        <v>5</v>
      </c>
      <c r="F2" s="102" t="s">
        <v>129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24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24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24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24" ht="15.75" thickBot="1" x14ac:dyDescent="0.3">
      <c r="A6" s="1392" t="s">
        <v>2</v>
      </c>
      <c r="B6" s="1393"/>
      <c r="C6" s="1393"/>
      <c r="D6" s="1393"/>
      <c r="E6" s="1393"/>
      <c r="F6" s="1394"/>
      <c r="G6" s="340"/>
      <c r="J6" s="1395" t="s">
        <v>2</v>
      </c>
      <c r="K6" s="1396"/>
      <c r="L6" s="1396"/>
      <c r="M6" s="1396"/>
      <c r="N6" s="1396"/>
      <c r="O6" s="1397"/>
    </row>
    <row r="7" spans="1:24" ht="46.5" customHeight="1" thickBot="1" x14ac:dyDescent="0.35">
      <c r="A7" s="10">
        <v>1</v>
      </c>
      <c r="B7" s="11">
        <v>2</v>
      </c>
      <c r="C7" s="16" t="s">
        <v>26</v>
      </c>
      <c r="D7" s="150" t="s">
        <v>43</v>
      </c>
      <c r="E7" s="137" t="s">
        <v>45</v>
      </c>
      <c r="F7" s="271">
        <v>10</v>
      </c>
      <c r="G7" s="270" t="s">
        <v>133</v>
      </c>
      <c r="J7" s="10">
        <v>1</v>
      </c>
      <c r="K7" s="15">
        <v>3</v>
      </c>
      <c r="L7" s="266" t="s">
        <v>25</v>
      </c>
      <c r="M7" s="254" t="s">
        <v>7</v>
      </c>
      <c r="N7" s="255" t="s">
        <v>9</v>
      </c>
      <c r="O7" s="62">
        <v>1</v>
      </c>
      <c r="P7" s="93" t="s">
        <v>102</v>
      </c>
      <c r="R7" s="177" t="s">
        <v>61</v>
      </c>
      <c r="S7" s="185" t="e">
        <f>SUM(T7:U7)</f>
        <v>#REF!</v>
      </c>
      <c r="T7" s="186" t="e">
        <f>SUM(#REF!)</f>
        <v>#REF!</v>
      </c>
      <c r="U7" s="185">
        <v>0</v>
      </c>
    </row>
    <row r="8" spans="1:24" ht="57" customHeight="1" x14ac:dyDescent="0.3">
      <c r="A8" s="12">
        <v>2</v>
      </c>
      <c r="B8" s="13">
        <v>2</v>
      </c>
      <c r="C8" s="17" t="s">
        <v>26</v>
      </c>
      <c r="D8" s="151" t="s">
        <v>44</v>
      </c>
      <c r="E8" s="132" t="s">
        <v>63</v>
      </c>
      <c r="F8" s="146">
        <v>14</v>
      </c>
      <c r="G8" s="118" t="s">
        <v>0</v>
      </c>
      <c r="J8" s="12">
        <v>2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3</v>
      </c>
      <c r="P8" s="96" t="s">
        <v>92</v>
      </c>
      <c r="R8" s="177" t="s">
        <v>37</v>
      </c>
      <c r="S8" s="187" t="e">
        <f>SUM(T8:U8)</f>
        <v>#REF!</v>
      </c>
      <c r="T8" s="186" t="e">
        <f>F7+F8+F12+F13+O8+O13+#REF!</f>
        <v>#REF!</v>
      </c>
      <c r="U8" s="187">
        <f>SUM(F35)</f>
        <v>8</v>
      </c>
    </row>
    <row r="9" spans="1:24" ht="72" customHeight="1" thickBot="1" x14ac:dyDescent="0.35">
      <c r="A9" s="24">
        <v>3</v>
      </c>
      <c r="B9" s="13">
        <v>2</v>
      </c>
      <c r="C9" s="134" t="s">
        <v>25</v>
      </c>
      <c r="D9" s="152" t="s">
        <v>47</v>
      </c>
      <c r="E9" s="87" t="s">
        <v>46</v>
      </c>
      <c r="F9" s="146">
        <v>9</v>
      </c>
      <c r="G9" s="131"/>
      <c r="J9" s="24">
        <v>3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2</v>
      </c>
      <c r="P9" s="91" t="s">
        <v>105</v>
      </c>
      <c r="R9" s="178" t="s">
        <v>38</v>
      </c>
      <c r="S9" s="188" t="e">
        <f>SUM(T9:U9)</f>
        <v>#REF!</v>
      </c>
      <c r="T9" s="189">
        <f>F9+F10+F11+F14+F15+F16+F20+O10+O11+O15+O20</f>
        <v>88</v>
      </c>
      <c r="U9" s="190" t="e">
        <f>F29+F30+F31+F32+#REF!+#REF!+#REF!</f>
        <v>#REF!</v>
      </c>
    </row>
    <row r="10" spans="1:24" ht="63.75" customHeight="1" thickBot="1" x14ac:dyDescent="0.35">
      <c r="A10" s="12">
        <v>4</v>
      </c>
      <c r="B10" s="13">
        <v>2</v>
      </c>
      <c r="C10" s="66" t="s">
        <v>27</v>
      </c>
      <c r="D10" s="152" t="s">
        <v>48</v>
      </c>
      <c r="E10" s="133" t="s">
        <v>49</v>
      </c>
      <c r="F10" s="146">
        <v>12</v>
      </c>
      <c r="G10" s="131" t="s">
        <v>130</v>
      </c>
      <c r="H10" s="9"/>
      <c r="I10" s="9"/>
      <c r="J10" s="14">
        <v>4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2</v>
      </c>
      <c r="P10" s="123" t="s">
        <v>128</v>
      </c>
      <c r="Q10" s="9"/>
      <c r="R10" s="179"/>
      <c r="S10" s="191" t="e">
        <f>SUM(S7:S9)</f>
        <v>#REF!</v>
      </c>
      <c r="T10" s="192" t="e">
        <f>SUM(T7:T9)</f>
        <v>#REF!</v>
      </c>
      <c r="U10" s="193" t="e">
        <f>SUM(U8:U9)</f>
        <v>#REF!</v>
      </c>
    </row>
    <row r="11" spans="1:24" ht="46.5" customHeight="1" thickBot="1" x14ac:dyDescent="0.3">
      <c r="A11" s="160">
        <v>5</v>
      </c>
      <c r="B11" s="13">
        <v>2</v>
      </c>
      <c r="C11" s="65" t="s">
        <v>27</v>
      </c>
      <c r="D11" s="151" t="s">
        <v>79</v>
      </c>
      <c r="E11" s="85" t="s">
        <v>52</v>
      </c>
      <c r="F11" s="146">
        <v>13</v>
      </c>
      <c r="G11" s="131"/>
      <c r="J11" s="10"/>
      <c r="K11" s="19"/>
      <c r="L11" s="269"/>
      <c r="M11" s="264"/>
      <c r="N11" s="265"/>
      <c r="O11" s="60"/>
      <c r="P11" s="122"/>
      <c r="R11" s="183"/>
      <c r="S11" s="184" t="s">
        <v>40</v>
      </c>
      <c r="T11" s="184" t="s">
        <v>41</v>
      </c>
      <c r="U11" s="184" t="s">
        <v>42</v>
      </c>
    </row>
    <row r="12" spans="1:24" ht="46.5" customHeight="1" x14ac:dyDescent="0.3">
      <c r="A12" s="25">
        <v>9</v>
      </c>
      <c r="B12" s="135">
        <v>1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  <c r="R12" s="180" t="s">
        <v>59</v>
      </c>
      <c r="S12" s="187">
        <f>SUM(T12:U12)</f>
        <v>98</v>
      </c>
      <c r="T12" s="186">
        <f>SUM(F10,F11,F16)+O15</f>
        <v>37</v>
      </c>
      <c r="U12" s="187">
        <f>SUM(F29:F33)</f>
        <v>61</v>
      </c>
      <c r="X12">
        <f>F9+F14+F15+F17+F20</f>
        <v>64</v>
      </c>
    </row>
    <row r="13" spans="1:24" ht="46.5" customHeight="1" x14ac:dyDescent="0.3">
      <c r="A13" s="24">
        <v>10</v>
      </c>
      <c r="B13" s="13">
        <v>1</v>
      </c>
      <c r="C13" s="13" t="s">
        <v>26</v>
      </c>
      <c r="D13" s="253" t="s">
        <v>69</v>
      </c>
      <c r="E13" s="85" t="s">
        <v>75</v>
      </c>
      <c r="F13" s="146">
        <v>7</v>
      </c>
      <c r="G13" s="131" t="s">
        <v>0</v>
      </c>
      <c r="J13" s="24"/>
      <c r="K13" s="17"/>
      <c r="L13" s="17"/>
      <c r="M13" s="77"/>
      <c r="N13" s="85"/>
      <c r="O13" s="107"/>
      <c r="P13" s="121"/>
      <c r="R13" s="180" t="s">
        <v>26</v>
      </c>
      <c r="S13" s="187" t="e">
        <f>SUM(T13:U13)</f>
        <v>#REF!</v>
      </c>
      <c r="T13" s="186" t="e">
        <f>SUM(F7,F8,#REF!,F12,F13,O8,O13)</f>
        <v>#REF!</v>
      </c>
      <c r="U13" s="187">
        <f>SUM(F35)</f>
        <v>8</v>
      </c>
      <c r="X13">
        <f>F10+F11+F16</f>
        <v>37</v>
      </c>
    </row>
    <row r="14" spans="1:24" ht="64.5" customHeight="1" thickBot="1" x14ac:dyDescent="0.35">
      <c r="A14" s="26">
        <v>11</v>
      </c>
      <c r="B14" s="15">
        <v>3</v>
      </c>
      <c r="C14" s="75" t="s">
        <v>25</v>
      </c>
      <c r="D14" s="153" t="s">
        <v>7</v>
      </c>
      <c r="E14" s="86" t="s">
        <v>28</v>
      </c>
      <c r="F14" s="149">
        <v>16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  <c r="R14" s="181" t="s">
        <v>60</v>
      </c>
      <c r="S14" s="188" t="e">
        <f>SUM(T14:U14)</f>
        <v>#REF!</v>
      </c>
      <c r="T14" s="189" t="e">
        <f>SUM(#REF!)</f>
        <v>#REF!</v>
      </c>
      <c r="U14" s="188">
        <v>0</v>
      </c>
      <c r="X14">
        <f>SUM(X12:X13)</f>
        <v>101</v>
      </c>
    </row>
    <row r="15" spans="1:24" ht="58.5" customHeight="1" thickBot="1" x14ac:dyDescent="0.35">
      <c r="A15" s="143">
        <v>12</v>
      </c>
      <c r="B15" s="16">
        <v>4</v>
      </c>
      <c r="C15" s="76" t="s">
        <v>25</v>
      </c>
      <c r="D15" s="150" t="s">
        <v>3</v>
      </c>
      <c r="E15" s="84" t="s">
        <v>29</v>
      </c>
      <c r="F15" s="145">
        <v>8</v>
      </c>
      <c r="G15" s="131"/>
      <c r="J15" s="25"/>
      <c r="K15" s="68"/>
      <c r="L15" s="71"/>
      <c r="M15" s="227"/>
      <c r="N15" s="73"/>
      <c r="O15" s="72"/>
      <c r="P15" s="123"/>
      <c r="R15" s="182"/>
      <c r="S15" s="191" t="e">
        <f>SUM(T15:U15)</f>
        <v>#REF!</v>
      </c>
      <c r="T15" s="194" t="e">
        <f>SUM(T12:T14)</f>
        <v>#REF!</v>
      </c>
      <c r="U15" s="191">
        <f>SUM(U12:U14)</f>
        <v>69</v>
      </c>
      <c r="X15" t="e">
        <f>F7+F8+#REF!+F12+F13</f>
        <v>#REF!</v>
      </c>
    </row>
    <row r="16" spans="1:24" ht="66" customHeight="1" thickBot="1" x14ac:dyDescent="0.35">
      <c r="A16" s="14">
        <v>13</v>
      </c>
      <c r="B16" s="18">
        <v>4</v>
      </c>
      <c r="C16" s="139" t="s">
        <v>27</v>
      </c>
      <c r="D16" s="153" t="s">
        <v>78</v>
      </c>
      <c r="E16" s="86" t="s">
        <v>30</v>
      </c>
      <c r="F16" s="149">
        <v>12</v>
      </c>
      <c r="G16" s="223" t="s">
        <v>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  <c r="R16" s="183"/>
      <c r="S16" s="184" t="s">
        <v>40</v>
      </c>
      <c r="T16" s="184" t="s">
        <v>41</v>
      </c>
      <c r="U16" s="184" t="s">
        <v>42</v>
      </c>
      <c r="X16">
        <v>9</v>
      </c>
    </row>
    <row r="17" spans="1:22" ht="83.25" customHeight="1" thickBot="1" x14ac:dyDescent="0.3">
      <c r="A17" s="229">
        <v>14</v>
      </c>
      <c r="B17" s="141">
        <v>1</v>
      </c>
      <c r="C17" s="230" t="s">
        <v>25</v>
      </c>
      <c r="D17" s="154" t="s">
        <v>71</v>
      </c>
      <c r="E17" s="95" t="s">
        <v>76</v>
      </c>
      <c r="F17" s="147">
        <v>15</v>
      </c>
      <c r="G17" s="276"/>
      <c r="H17" s="9"/>
      <c r="I17" s="9"/>
      <c r="J17" s="229"/>
      <c r="L17" s="231"/>
      <c r="M17" s="98"/>
      <c r="N17" s="95"/>
      <c r="O17" s="232"/>
      <c r="P17" s="233"/>
      <c r="Q17" s="9"/>
      <c r="R17" s="234"/>
      <c r="S17" s="235"/>
      <c r="T17" s="235"/>
      <c r="U17" s="235"/>
    </row>
    <row r="18" spans="1:22" ht="83.25" customHeight="1" thickBot="1" x14ac:dyDescent="0.3">
      <c r="A18" s="229"/>
      <c r="B18" s="141">
        <v>1</v>
      </c>
      <c r="C18" s="142" t="s">
        <v>25</v>
      </c>
      <c r="D18" s="251" t="s">
        <v>70</v>
      </c>
      <c r="E18" s="95" t="s">
        <v>77</v>
      </c>
      <c r="F18" s="147">
        <v>14</v>
      </c>
      <c r="G18" s="276"/>
      <c r="H18" s="9"/>
      <c r="I18" s="9"/>
      <c r="J18" s="229"/>
      <c r="L18" s="231"/>
      <c r="M18" s="98"/>
      <c r="N18" s="95"/>
      <c r="O18" s="232"/>
      <c r="P18" s="233"/>
      <c r="Q18" s="9"/>
      <c r="R18" s="234"/>
      <c r="S18" s="235"/>
      <c r="T18" s="235"/>
      <c r="U18" s="235"/>
    </row>
    <row r="19" spans="1:22" ht="36.75" customHeight="1" thickBot="1" x14ac:dyDescent="0.3">
      <c r="A19" s="229"/>
      <c r="B19" s="141">
        <v>2</v>
      </c>
      <c r="C19" s="162" t="s">
        <v>26</v>
      </c>
      <c r="D19" s="165" t="s">
        <v>55</v>
      </c>
      <c r="E19" s="163" t="s">
        <v>56</v>
      </c>
      <c r="F19" s="164">
        <v>0</v>
      </c>
      <c r="G19" s="276"/>
      <c r="H19" s="9"/>
      <c r="I19" s="9"/>
      <c r="J19" s="229"/>
      <c r="L19" s="231"/>
      <c r="M19" s="98"/>
      <c r="N19" s="95"/>
      <c r="O19" s="232"/>
      <c r="P19" s="233"/>
      <c r="Q19" s="9"/>
      <c r="R19" s="234"/>
      <c r="S19" s="235"/>
      <c r="T19" s="235"/>
      <c r="U19" s="235"/>
    </row>
    <row r="20" spans="1:22" ht="46.5" customHeight="1" thickBot="1" x14ac:dyDescent="0.3">
      <c r="A20" s="138">
        <v>15</v>
      </c>
      <c r="B20" s="141">
        <v>1</v>
      </c>
      <c r="C20" s="162" t="s">
        <v>26</v>
      </c>
      <c r="D20" s="165" t="s">
        <v>86</v>
      </c>
      <c r="E20" s="163" t="s">
        <v>87</v>
      </c>
      <c r="F20" s="292">
        <v>16</v>
      </c>
      <c r="G20" s="131"/>
      <c r="H20" s="9"/>
      <c r="I20" s="9"/>
      <c r="J20" s="27"/>
      <c r="K20" s="19"/>
      <c r="L20" s="67"/>
      <c r="M20" s="228"/>
      <c r="N20" s="70"/>
      <c r="O20" s="124"/>
      <c r="P20" s="122"/>
      <c r="Q20" s="9"/>
    </row>
    <row r="21" spans="1:22" ht="30" customHeight="1" thickBot="1" x14ac:dyDescent="0.4">
      <c r="A21" s="50"/>
      <c r="B21" s="1403" t="s">
        <v>0</v>
      </c>
      <c r="C21" s="1351"/>
      <c r="D21" s="1352"/>
      <c r="E21" s="69" t="s">
        <v>11</v>
      </c>
      <c r="F21" s="224">
        <f>O21</f>
        <v>8</v>
      </c>
      <c r="G21" s="110"/>
      <c r="J21" s="1370" t="s">
        <v>23</v>
      </c>
      <c r="K21" s="1371"/>
      <c r="L21" s="1371"/>
      <c r="M21" s="1371"/>
      <c r="N21" s="1398"/>
      <c r="O21" s="225">
        <f>SUM(O7:O17)</f>
        <v>8</v>
      </c>
      <c r="P21" s="222"/>
      <c r="V21">
        <f>F7+F8+F9+F10+F11+F12+F13+F14+F15+F16+F17+F20</f>
        <v>139</v>
      </c>
    </row>
    <row r="22" spans="1:22" ht="36" customHeight="1" x14ac:dyDescent="0.25">
      <c r="A22" s="40"/>
      <c r="B22" s="1402" t="s">
        <v>13</v>
      </c>
      <c r="C22" s="1354"/>
      <c r="D22" s="1376"/>
      <c r="E22" s="7"/>
      <c r="F22" s="243">
        <f>SUM(F7:F20)</f>
        <v>153</v>
      </c>
      <c r="G22" s="111"/>
      <c r="J22" s="31"/>
      <c r="K22" s="1377"/>
      <c r="L22" s="1377"/>
      <c r="M22" s="1377"/>
      <c r="N22" s="32"/>
      <c r="O22" s="33"/>
      <c r="P22" s="31"/>
    </row>
    <row r="23" spans="1:22" ht="36" customHeight="1" thickBot="1" x14ac:dyDescent="0.35">
      <c r="A23" s="41"/>
      <c r="B23" s="1390" t="s">
        <v>14</v>
      </c>
      <c r="C23" s="1356"/>
      <c r="D23" s="1378"/>
      <c r="E23" s="42"/>
      <c r="F23" s="201">
        <f>F22+F21</f>
        <v>161</v>
      </c>
      <c r="G23" s="112"/>
      <c r="J23" s="79" t="s">
        <v>32</v>
      </c>
      <c r="K23" s="80"/>
      <c r="L23" s="80"/>
      <c r="M23" s="81"/>
      <c r="N23" s="99"/>
      <c r="O23" s="100"/>
      <c r="P23" s="79"/>
    </row>
    <row r="24" spans="1:22" ht="36" customHeight="1" x14ac:dyDescent="0.3">
      <c r="A24" s="277"/>
      <c r="B24" s="278"/>
      <c r="C24" s="279"/>
      <c r="D24" s="280"/>
      <c r="E24" s="282" t="s">
        <v>118</v>
      </c>
      <c r="F24" s="281"/>
      <c r="G24" s="112"/>
      <c r="J24" s="79"/>
      <c r="K24" s="80"/>
      <c r="L24" s="80"/>
      <c r="M24" s="81"/>
      <c r="N24" s="99"/>
      <c r="O24" s="100"/>
      <c r="P24" s="79"/>
    </row>
    <row r="25" spans="1:22" ht="36" customHeight="1" x14ac:dyDescent="0.3">
      <c r="A25" s="277"/>
      <c r="B25" s="278"/>
      <c r="C25" s="279"/>
      <c r="D25" s="280"/>
      <c r="E25" s="283" t="s">
        <v>117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22" ht="36" customHeight="1" thickBot="1" x14ac:dyDescent="0.35">
      <c r="A26" s="277"/>
      <c r="B26" s="317"/>
      <c r="C26" s="162" t="s">
        <v>26</v>
      </c>
      <c r="D26" s="166" t="s">
        <v>54</v>
      </c>
      <c r="E26" s="167" t="s">
        <v>54</v>
      </c>
      <c r="F26" s="169">
        <v>15</v>
      </c>
      <c r="G26" s="112"/>
      <c r="J26" s="79"/>
      <c r="K26" s="80"/>
      <c r="L26" s="80"/>
      <c r="M26" s="81"/>
      <c r="N26" s="99"/>
      <c r="O26" s="100"/>
      <c r="P26" s="79"/>
    </row>
    <row r="27" spans="1:22" ht="36" customHeight="1" x14ac:dyDescent="0.3">
      <c r="A27" s="168">
        <v>6</v>
      </c>
      <c r="B27" s="314" t="s">
        <v>21</v>
      </c>
      <c r="C27" s="314"/>
      <c r="D27" s="315" t="s">
        <v>1</v>
      </c>
      <c r="E27" s="315" t="s">
        <v>19</v>
      </c>
      <c r="F27" s="316" t="s">
        <v>20</v>
      </c>
      <c r="G27" s="109"/>
      <c r="J27" s="79"/>
      <c r="K27" s="80"/>
      <c r="L27" s="80"/>
      <c r="M27" s="81"/>
      <c r="N27" s="99"/>
      <c r="O27" s="100"/>
      <c r="P27" s="79"/>
    </row>
    <row r="28" spans="1:22" ht="36" customHeight="1" thickBot="1" x14ac:dyDescent="0.35">
      <c r="A28" s="244">
        <v>7</v>
      </c>
      <c r="B28" s="338"/>
      <c r="C28" s="338"/>
      <c r="D28" s="338"/>
      <c r="E28" s="338"/>
      <c r="F28" s="339"/>
      <c r="G28" s="113"/>
      <c r="J28" s="79"/>
      <c r="K28" s="80"/>
      <c r="L28" s="80"/>
      <c r="M28" s="81"/>
      <c r="N28" s="99"/>
      <c r="O28" s="100"/>
      <c r="P28" s="79"/>
    </row>
    <row r="29" spans="1:22" ht="36" customHeight="1" thickBot="1" x14ac:dyDescent="0.35">
      <c r="A29" s="161">
        <v>8</v>
      </c>
      <c r="B29" s="89">
        <v>2</v>
      </c>
      <c r="C29" s="90" t="s">
        <v>27</v>
      </c>
      <c r="D29" s="150" t="s">
        <v>51</v>
      </c>
      <c r="E29" s="84" t="s">
        <v>53</v>
      </c>
      <c r="F29" s="155">
        <v>11</v>
      </c>
      <c r="G29" s="117"/>
      <c r="J29" s="79"/>
      <c r="K29" s="80"/>
      <c r="L29" s="80"/>
      <c r="M29" s="81"/>
      <c r="N29" s="99"/>
      <c r="O29" s="100"/>
      <c r="P29" s="79"/>
    </row>
    <row r="30" spans="1:22" ht="36" customHeight="1" thickBot="1" x14ac:dyDescent="0.35">
      <c r="A30" s="277"/>
      <c r="B30" s="94">
        <v>2</v>
      </c>
      <c r="C30" s="205" t="s">
        <v>27</v>
      </c>
      <c r="D30" s="154" t="s">
        <v>80</v>
      </c>
      <c r="E30" s="95" t="s">
        <v>52</v>
      </c>
      <c r="F30" s="157">
        <v>11</v>
      </c>
      <c r="G30" s="117"/>
      <c r="J30" s="79"/>
      <c r="K30" s="80"/>
      <c r="L30" s="80"/>
      <c r="M30" s="81"/>
      <c r="N30" s="99"/>
      <c r="O30" s="100"/>
      <c r="P30" s="79"/>
    </row>
    <row r="31" spans="1:22" ht="22.5" customHeight="1" x14ac:dyDescent="0.25">
      <c r="A31" s="35"/>
      <c r="B31" s="203">
        <v>3</v>
      </c>
      <c r="C31" s="97" t="s">
        <v>27</v>
      </c>
      <c r="D31" s="152" t="s">
        <v>84</v>
      </c>
      <c r="E31" s="87" t="s">
        <v>33</v>
      </c>
      <c r="F31" s="204">
        <v>12</v>
      </c>
      <c r="G31" s="129"/>
      <c r="J31" s="35"/>
      <c r="K31" s="36" t="s">
        <v>21</v>
      </c>
      <c r="L31" s="36"/>
      <c r="M31" s="37" t="s">
        <v>1</v>
      </c>
      <c r="N31" s="37" t="s">
        <v>19</v>
      </c>
      <c r="O31" s="38" t="s">
        <v>20</v>
      </c>
      <c r="P31" s="35"/>
    </row>
    <row r="32" spans="1:22" ht="28.5" thickBot="1" x14ac:dyDescent="0.3">
      <c r="A32" s="337" t="s">
        <v>4</v>
      </c>
      <c r="B32" s="1">
        <v>3</v>
      </c>
      <c r="C32" s="92" t="s">
        <v>27</v>
      </c>
      <c r="D32" s="152" t="s">
        <v>12</v>
      </c>
      <c r="E32" s="87" t="s">
        <v>39</v>
      </c>
      <c r="F32" s="156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203">
        <v>1</v>
      </c>
      <c r="C33" s="236" t="s">
        <v>27</v>
      </c>
      <c r="D33" s="152" t="s">
        <v>81</v>
      </c>
      <c r="E33" s="87" t="s">
        <v>72</v>
      </c>
      <c r="F33" s="204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144">
        <v>1</v>
      </c>
      <c r="C34" s="92" t="s">
        <v>27</v>
      </c>
      <c r="D34" s="152" t="s">
        <v>82</v>
      </c>
      <c r="E34" s="87" t="s">
        <v>83</v>
      </c>
      <c r="F34" s="158">
        <v>10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>
        <v>2</v>
      </c>
      <c r="C35" s="202" t="s">
        <v>26</v>
      </c>
      <c r="D35" s="272" t="s">
        <v>57</v>
      </c>
      <c r="E35" s="273" t="s">
        <v>58</v>
      </c>
      <c r="F35" s="274">
        <v>8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1</v>
      </c>
      <c r="C36" s="202" t="s">
        <v>26</v>
      </c>
      <c r="D36" s="165" t="s">
        <v>89</v>
      </c>
      <c r="E36" s="163" t="s">
        <v>87</v>
      </c>
      <c r="F36" s="274">
        <v>10</v>
      </c>
      <c r="G36" s="125"/>
      <c r="H36" s="9" t="s">
        <v>10</v>
      </c>
      <c r="I36" s="9">
        <f>SUM(F31:F32)</f>
        <v>18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58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SUM(F29:F36)</f>
        <v>89</v>
      </c>
      <c r="G38" s="111"/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89</v>
      </c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101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100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36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customHeight="1" x14ac:dyDescent="0.25">
      <c r="A43" s="284"/>
      <c r="B43" s="279"/>
      <c r="C43" s="279"/>
      <c r="D43" s="279"/>
      <c r="E43" s="285"/>
      <c r="F43" s="286"/>
      <c r="G43" s="112"/>
      <c r="J43" s="28"/>
      <c r="K43" s="336"/>
      <c r="L43" s="336"/>
      <c r="M43" s="336"/>
      <c r="N43" s="29"/>
      <c r="O43" s="30"/>
      <c r="P43" s="28"/>
    </row>
    <row r="44" spans="1:16" ht="36" customHeight="1" x14ac:dyDescent="0.25">
      <c r="A44" s="284"/>
      <c r="J44" s="28"/>
      <c r="K44" s="336"/>
      <c r="L44" s="336"/>
      <c r="M44" s="336"/>
      <c r="N44" s="29"/>
      <c r="O44" s="30"/>
      <c r="P44" s="28"/>
    </row>
    <row r="45" spans="1:16" ht="36" customHeight="1" x14ac:dyDescent="0.35">
      <c r="A45" s="284"/>
      <c r="B45" s="342"/>
      <c r="C45" s="342"/>
      <c r="D45" s="1386" t="s">
        <v>17</v>
      </c>
      <c r="E45" s="1387"/>
      <c r="F45" s="290">
        <f>F22+F38</f>
        <v>242</v>
      </c>
      <c r="G45" s="115"/>
      <c r="J45" s="28"/>
      <c r="K45" s="336"/>
      <c r="L45" s="336"/>
      <c r="M45" s="336"/>
      <c r="N45" s="29"/>
      <c r="O45" s="30"/>
      <c r="P45" s="28"/>
    </row>
    <row r="46" spans="1:16" ht="36" customHeight="1" x14ac:dyDescent="0.35">
      <c r="A46" s="284"/>
      <c r="B46" s="344"/>
      <c r="C46" s="344"/>
      <c r="D46" s="1388" t="s">
        <v>119</v>
      </c>
      <c r="E46" s="1389"/>
      <c r="F46" s="291">
        <f>F23+F39</f>
        <v>250</v>
      </c>
      <c r="G46" s="116"/>
      <c r="J46" s="28"/>
      <c r="K46" s="336"/>
      <c r="L46" s="336"/>
      <c r="M46" s="336"/>
      <c r="N46" s="29"/>
      <c r="O46" s="30"/>
      <c r="P46" s="28"/>
    </row>
    <row r="47" spans="1:16" ht="36" customHeight="1" x14ac:dyDescent="0.25">
      <c r="A47" s="284"/>
      <c r="J47" s="28"/>
      <c r="K47" s="336"/>
      <c r="L47" s="336"/>
      <c r="M47" s="336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341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343" t="s">
        <v>18</v>
      </c>
      <c r="B50" s="11">
        <v>2</v>
      </c>
      <c r="C50" s="16" t="s">
        <v>26</v>
      </c>
      <c r="D50" s="150" t="s">
        <v>43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2</v>
      </c>
      <c r="C51" s="17" t="s">
        <v>26</v>
      </c>
      <c r="D51" s="151" t="s">
        <v>44</v>
      </c>
      <c r="E51" s="132"/>
      <c r="F51" s="146"/>
      <c r="J51" s="143">
        <v>1</v>
      </c>
      <c r="K51" s="11">
        <v>2</v>
      </c>
      <c r="L51" s="16" t="s">
        <v>26</v>
      </c>
      <c r="M51" s="245" t="s">
        <v>43</v>
      </c>
      <c r="N51" s="137"/>
      <c r="O51" s="106"/>
    </row>
    <row r="52" spans="1:15" ht="32.25" thickBot="1" x14ac:dyDescent="0.35">
      <c r="A52" s="199" t="s">
        <v>62</v>
      </c>
      <c r="B52" s="13">
        <v>2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2</v>
      </c>
      <c r="L52" s="17" t="s">
        <v>26</v>
      </c>
      <c r="M52" s="246" t="s">
        <v>44</v>
      </c>
      <c r="N52" s="132"/>
      <c r="O52" s="107"/>
    </row>
    <row r="53" spans="1:15" ht="32.25" thickBot="1" x14ac:dyDescent="0.3">
      <c r="A53" s="54"/>
      <c r="B53" s="13">
        <v>2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2</v>
      </c>
      <c r="L53" s="134" t="s">
        <v>25</v>
      </c>
      <c r="M53" s="247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2</v>
      </c>
      <c r="C54" s="139" t="s">
        <v>27</v>
      </c>
      <c r="D54" s="153" t="s">
        <v>50</v>
      </c>
      <c r="E54" s="86" t="s">
        <v>91</v>
      </c>
      <c r="F54" s="149">
        <v>1</v>
      </c>
      <c r="J54" s="197">
        <v>4</v>
      </c>
      <c r="K54" s="13">
        <v>2</v>
      </c>
      <c r="L54" s="66" t="s">
        <v>27</v>
      </c>
      <c r="M54" s="247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1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2</v>
      </c>
      <c r="L55" s="139" t="s">
        <v>27</v>
      </c>
      <c r="M55" s="248" t="s">
        <v>50</v>
      </c>
      <c r="N55" s="86" t="s">
        <v>93</v>
      </c>
      <c r="O55" s="108">
        <v>1</v>
      </c>
    </row>
    <row r="56" spans="1:15" ht="45.75" customHeight="1" x14ac:dyDescent="0.25">
      <c r="A56" s="196">
        <v>3</v>
      </c>
      <c r="B56" s="13">
        <v>1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1</v>
      </c>
      <c r="L56" s="135" t="s">
        <v>26</v>
      </c>
      <c r="M56" s="247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3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1</v>
      </c>
      <c r="L57" s="13" t="s">
        <v>26</v>
      </c>
      <c r="M57" s="246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4</v>
      </c>
      <c r="C58" s="75" t="s">
        <v>25</v>
      </c>
      <c r="D58" s="150" t="s">
        <v>3</v>
      </c>
      <c r="F58" s="149"/>
      <c r="J58" s="75">
        <v>8</v>
      </c>
      <c r="K58" s="15">
        <v>3</v>
      </c>
      <c r="L58" s="75" t="s">
        <v>25</v>
      </c>
      <c r="M58" s="248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4</v>
      </c>
      <c r="C59" s="76" t="s">
        <v>25</v>
      </c>
      <c r="D59" s="153" t="s">
        <v>6</v>
      </c>
      <c r="E59" s="84" t="s">
        <v>97</v>
      </c>
      <c r="F59" s="145">
        <v>1</v>
      </c>
      <c r="J59" s="76">
        <v>9</v>
      </c>
      <c r="K59" s="16">
        <v>4</v>
      </c>
      <c r="L59" s="76" t="s">
        <v>25</v>
      </c>
      <c r="M59" s="245" t="s">
        <v>3</v>
      </c>
      <c r="N59" s="84"/>
      <c r="O59" s="106"/>
    </row>
    <row r="60" spans="1:15" ht="45.75" customHeight="1" thickBot="1" x14ac:dyDescent="0.3">
      <c r="A60" s="13">
        <v>7</v>
      </c>
      <c r="B60" s="18">
        <v>1</v>
      </c>
      <c r="C60" s="139" t="s">
        <v>27</v>
      </c>
      <c r="D60" s="154" t="s">
        <v>71</v>
      </c>
      <c r="E60" s="86"/>
      <c r="F60" s="149"/>
      <c r="J60" s="139">
        <v>10</v>
      </c>
      <c r="K60" s="18">
        <v>4</v>
      </c>
      <c r="L60" s="139" t="s">
        <v>27</v>
      </c>
      <c r="M60" s="248" t="s">
        <v>6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70</v>
      </c>
      <c r="E61" s="95" t="s">
        <v>85</v>
      </c>
      <c r="F61" s="147">
        <v>2</v>
      </c>
      <c r="J61" s="230">
        <v>11</v>
      </c>
      <c r="K61" s="141">
        <v>1</v>
      </c>
      <c r="L61" s="142" t="s">
        <v>25</v>
      </c>
      <c r="M61" s="249" t="s">
        <v>71</v>
      </c>
      <c r="N61" s="95" t="s">
        <v>108</v>
      </c>
      <c r="O61" s="140">
        <v>1</v>
      </c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1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3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19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19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B64:D64"/>
    <mergeCell ref="B22:D22"/>
    <mergeCell ref="K22:M22"/>
    <mergeCell ref="B23:D23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1:D21"/>
    <mergeCell ref="J21:N21"/>
  </mergeCells>
  <pageMargins left="0.78740157480314965" right="0.19685039370078741" top="0.19685039370078741" bottom="0.15748031496062992" header="0" footer="0"/>
  <pageSetup paperSize="9" scale="2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X74"/>
  <sheetViews>
    <sheetView topLeftCell="B25" zoomScale="70" zoomScaleNormal="70" zoomScalePageLayoutView="60" workbookViewId="0">
      <selection activeCell="G37" sqref="G37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  <col min="18" max="18" width="6.42578125" bestFit="1" customWidth="1"/>
    <col min="19" max="21" width="6" customWidth="1"/>
  </cols>
  <sheetData>
    <row r="1" spans="1:24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24" ht="28.5" x14ac:dyDescent="0.45">
      <c r="A2" s="101"/>
      <c r="B2" s="101"/>
      <c r="C2" s="101"/>
      <c r="D2" s="101"/>
      <c r="E2" s="105" t="s">
        <v>5</v>
      </c>
      <c r="F2" s="102" t="s">
        <v>134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24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24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24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24" ht="15.75" thickBot="1" x14ac:dyDescent="0.3">
      <c r="A6" s="1392" t="s">
        <v>2</v>
      </c>
      <c r="B6" s="1393"/>
      <c r="C6" s="1393"/>
      <c r="D6" s="1393"/>
      <c r="E6" s="1393"/>
      <c r="F6" s="1394"/>
      <c r="G6" s="354"/>
      <c r="J6" s="1395" t="s">
        <v>2</v>
      </c>
      <c r="K6" s="1396"/>
      <c r="L6" s="1396"/>
      <c r="M6" s="1396"/>
      <c r="N6" s="1396"/>
      <c r="O6" s="1397"/>
    </row>
    <row r="7" spans="1:24" ht="46.5" customHeight="1" thickBot="1" x14ac:dyDescent="0.35">
      <c r="A7" s="10">
        <v>1</v>
      </c>
      <c r="B7" s="11">
        <v>2</v>
      </c>
      <c r="C7" s="16" t="s">
        <v>26</v>
      </c>
      <c r="D7" s="150" t="s">
        <v>43</v>
      </c>
      <c r="E7" s="137" t="s">
        <v>45</v>
      </c>
      <c r="F7" s="271">
        <v>11</v>
      </c>
      <c r="G7" s="270"/>
      <c r="J7" s="10">
        <v>1</v>
      </c>
      <c r="K7" s="15">
        <v>3</v>
      </c>
      <c r="L7" s="266" t="s">
        <v>25</v>
      </c>
      <c r="M7" s="254" t="s">
        <v>7</v>
      </c>
      <c r="N7" s="255" t="s">
        <v>9</v>
      </c>
      <c r="O7" s="62">
        <v>1</v>
      </c>
      <c r="P7" s="93" t="s">
        <v>102</v>
      </c>
      <c r="R7" s="177" t="s">
        <v>61</v>
      </c>
      <c r="S7" s="185" t="e">
        <f>SUM(T7:U7)</f>
        <v>#REF!</v>
      </c>
      <c r="T7" s="186" t="e">
        <f>SUM(#REF!)</f>
        <v>#REF!</v>
      </c>
      <c r="U7" s="185">
        <v>0</v>
      </c>
    </row>
    <row r="8" spans="1:24" ht="57" customHeight="1" x14ac:dyDescent="0.3">
      <c r="A8" s="12">
        <v>2</v>
      </c>
      <c r="B8" s="13">
        <v>2</v>
      </c>
      <c r="C8" s="17" t="s">
        <v>26</v>
      </c>
      <c r="D8" s="151" t="s">
        <v>44</v>
      </c>
      <c r="E8" s="132" t="s">
        <v>63</v>
      </c>
      <c r="F8" s="146">
        <v>14</v>
      </c>
      <c r="G8" s="118" t="s">
        <v>0</v>
      </c>
      <c r="J8" s="12">
        <v>2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3</v>
      </c>
      <c r="P8" s="96" t="s">
        <v>92</v>
      </c>
      <c r="R8" s="177" t="s">
        <v>37</v>
      </c>
      <c r="S8" s="187" t="e">
        <f>SUM(T8:U8)</f>
        <v>#REF!</v>
      </c>
      <c r="T8" s="186" t="e">
        <f>F7+F8+F12+F13+O8+O13+#REF!</f>
        <v>#REF!</v>
      </c>
      <c r="U8" s="187">
        <f>SUM(F35)</f>
        <v>8</v>
      </c>
    </row>
    <row r="9" spans="1:24" ht="72" customHeight="1" thickBot="1" x14ac:dyDescent="0.35">
      <c r="A9" s="24">
        <v>3</v>
      </c>
      <c r="B9" s="13">
        <v>2</v>
      </c>
      <c r="C9" s="134" t="s">
        <v>25</v>
      </c>
      <c r="D9" s="152" t="s">
        <v>47</v>
      </c>
      <c r="E9" s="87" t="s">
        <v>46</v>
      </c>
      <c r="F9" s="146">
        <v>9</v>
      </c>
      <c r="G9" s="131"/>
      <c r="J9" s="24">
        <v>3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2</v>
      </c>
      <c r="P9" s="91" t="s">
        <v>105</v>
      </c>
      <c r="R9" s="178" t="s">
        <v>38</v>
      </c>
      <c r="S9" s="188" t="e">
        <f>SUM(T9:U9)</f>
        <v>#REF!</v>
      </c>
      <c r="T9" s="189">
        <f>F9+F10+F11+F14+F15+F16+F20+O10+O11+O15+O20</f>
        <v>88</v>
      </c>
      <c r="U9" s="190" t="e">
        <f>F29+F30+F31+F32+#REF!+#REF!+#REF!</f>
        <v>#REF!</v>
      </c>
    </row>
    <row r="10" spans="1:24" ht="63.75" customHeight="1" thickBot="1" x14ac:dyDescent="0.35">
      <c r="A10" s="12">
        <v>4</v>
      </c>
      <c r="B10" s="13">
        <v>2</v>
      </c>
      <c r="C10" s="66" t="s">
        <v>27</v>
      </c>
      <c r="D10" s="152" t="s">
        <v>48</v>
      </c>
      <c r="E10" s="133" t="s">
        <v>49</v>
      </c>
      <c r="F10" s="146">
        <v>11</v>
      </c>
      <c r="G10" s="131" t="s">
        <v>126</v>
      </c>
      <c r="H10" s="9"/>
      <c r="I10" s="9"/>
      <c r="J10" s="14">
        <v>4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3</v>
      </c>
      <c r="P10" s="123" t="s">
        <v>127</v>
      </c>
      <c r="Q10" s="9"/>
      <c r="R10" s="179"/>
      <c r="S10" s="191" t="e">
        <f>SUM(S7:S9)</f>
        <v>#REF!</v>
      </c>
      <c r="T10" s="192" t="e">
        <f>SUM(T7:T9)</f>
        <v>#REF!</v>
      </c>
      <c r="U10" s="193" t="e">
        <f>SUM(U8:U9)</f>
        <v>#REF!</v>
      </c>
    </row>
    <row r="11" spans="1:24" ht="46.5" customHeight="1" thickBot="1" x14ac:dyDescent="0.3">
      <c r="A11" s="160">
        <v>5</v>
      </c>
      <c r="B11" s="13">
        <v>2</v>
      </c>
      <c r="C11" s="65" t="s">
        <v>27</v>
      </c>
      <c r="D11" s="151" t="s">
        <v>79</v>
      </c>
      <c r="E11" s="85" t="s">
        <v>52</v>
      </c>
      <c r="F11" s="146">
        <v>13</v>
      </c>
      <c r="G11" s="131"/>
      <c r="J11" s="10"/>
      <c r="K11" s="19"/>
      <c r="L11" s="269"/>
      <c r="M11" s="264"/>
      <c r="N11" s="265"/>
      <c r="O11" s="60"/>
      <c r="P11" s="122"/>
      <c r="R11" s="183"/>
      <c r="S11" s="184" t="s">
        <v>40</v>
      </c>
      <c r="T11" s="184" t="s">
        <v>41</v>
      </c>
      <c r="U11" s="184" t="s">
        <v>42</v>
      </c>
    </row>
    <row r="12" spans="1:24" ht="46.5" customHeight="1" x14ac:dyDescent="0.3">
      <c r="A12" s="25">
        <v>9</v>
      </c>
      <c r="B12" s="135">
        <v>1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  <c r="R12" s="180" t="s">
        <v>59</v>
      </c>
      <c r="S12" s="187">
        <f>SUM(T12:U12)</f>
        <v>97</v>
      </c>
      <c r="T12" s="186">
        <f>SUM(F10,F11,F16)+O15</f>
        <v>36</v>
      </c>
      <c r="U12" s="187">
        <f>SUM(F29:F33)</f>
        <v>61</v>
      </c>
      <c r="X12">
        <f>F9+F14+F15+F17+F20</f>
        <v>64</v>
      </c>
    </row>
    <row r="13" spans="1:24" ht="46.5" customHeight="1" x14ac:dyDescent="0.3">
      <c r="A13" s="24">
        <v>10</v>
      </c>
      <c r="B13" s="13">
        <v>1</v>
      </c>
      <c r="C13" s="13" t="s">
        <v>26</v>
      </c>
      <c r="D13" s="253" t="s">
        <v>69</v>
      </c>
      <c r="E13" s="85" t="s">
        <v>75</v>
      </c>
      <c r="F13" s="146">
        <v>7</v>
      </c>
      <c r="G13" s="131" t="s">
        <v>0</v>
      </c>
      <c r="J13" s="24"/>
      <c r="K13" s="17"/>
      <c r="L13" s="17"/>
      <c r="M13" s="77"/>
      <c r="N13" s="85"/>
      <c r="O13" s="107"/>
      <c r="P13" s="121"/>
      <c r="R13" s="180" t="s">
        <v>26</v>
      </c>
      <c r="S13" s="187" t="e">
        <f>SUM(T13:U13)</f>
        <v>#REF!</v>
      </c>
      <c r="T13" s="186" t="e">
        <f>SUM(F7,F8,#REF!,F12,F13,O8,O13)</f>
        <v>#REF!</v>
      </c>
      <c r="U13" s="187">
        <f>SUM(F35)</f>
        <v>8</v>
      </c>
      <c r="X13">
        <f>F10+F11+F16</f>
        <v>36</v>
      </c>
    </row>
    <row r="14" spans="1:24" ht="64.5" customHeight="1" thickBot="1" x14ac:dyDescent="0.35">
      <c r="A14" s="26">
        <v>11</v>
      </c>
      <c r="B14" s="15">
        <v>3</v>
      </c>
      <c r="C14" s="75" t="s">
        <v>25</v>
      </c>
      <c r="D14" s="153" t="s">
        <v>7</v>
      </c>
      <c r="E14" s="86" t="s">
        <v>28</v>
      </c>
      <c r="F14" s="149">
        <v>16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  <c r="R14" s="181" t="s">
        <v>60</v>
      </c>
      <c r="S14" s="188" t="e">
        <f>SUM(T14:U14)</f>
        <v>#REF!</v>
      </c>
      <c r="T14" s="189" t="e">
        <f>SUM(#REF!)</f>
        <v>#REF!</v>
      </c>
      <c r="U14" s="188">
        <v>0</v>
      </c>
      <c r="X14">
        <f>SUM(X12:X13)</f>
        <v>100</v>
      </c>
    </row>
    <row r="15" spans="1:24" ht="58.5" customHeight="1" thickBot="1" x14ac:dyDescent="0.35">
      <c r="A15" s="143">
        <v>12</v>
      </c>
      <c r="B15" s="16">
        <v>4</v>
      </c>
      <c r="C15" s="76" t="s">
        <v>25</v>
      </c>
      <c r="D15" s="150" t="s">
        <v>3</v>
      </c>
      <c r="E15" s="84" t="s">
        <v>29</v>
      </c>
      <c r="F15" s="145">
        <v>8</v>
      </c>
      <c r="G15" s="131" t="s">
        <v>123</v>
      </c>
      <c r="J15" s="25"/>
      <c r="K15" s="68"/>
      <c r="L15" s="71"/>
      <c r="M15" s="227"/>
      <c r="N15" s="73"/>
      <c r="O15" s="72"/>
      <c r="P15" s="123"/>
      <c r="R15" s="182"/>
      <c r="S15" s="191" t="e">
        <f>SUM(T15:U15)</f>
        <v>#REF!</v>
      </c>
      <c r="T15" s="194" t="e">
        <f>SUM(T12:T14)</f>
        <v>#REF!</v>
      </c>
      <c r="U15" s="191">
        <f>SUM(U12:U14)</f>
        <v>69</v>
      </c>
      <c r="X15" t="e">
        <f>F7+F8+#REF!+F12+F13</f>
        <v>#REF!</v>
      </c>
    </row>
    <row r="16" spans="1:24" ht="66" customHeight="1" thickBot="1" x14ac:dyDescent="0.35">
      <c r="A16" s="14">
        <v>13</v>
      </c>
      <c r="B16" s="18">
        <v>4</v>
      </c>
      <c r="C16" s="139" t="s">
        <v>27</v>
      </c>
      <c r="D16" s="153" t="s">
        <v>78</v>
      </c>
      <c r="E16" s="86" t="s">
        <v>30</v>
      </c>
      <c r="F16" s="149">
        <v>12</v>
      </c>
      <c r="G16" s="223" t="s">
        <v>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  <c r="R16" s="183"/>
      <c r="S16" s="184" t="s">
        <v>40</v>
      </c>
      <c r="T16" s="184" t="s">
        <v>41</v>
      </c>
      <c r="U16" s="184" t="s">
        <v>42</v>
      </c>
      <c r="X16">
        <v>9</v>
      </c>
    </row>
    <row r="17" spans="1:22" ht="83.25" customHeight="1" thickBot="1" x14ac:dyDescent="0.3">
      <c r="A17" s="229">
        <v>14</v>
      </c>
      <c r="B17" s="141">
        <v>1</v>
      </c>
      <c r="C17" s="230" t="s">
        <v>25</v>
      </c>
      <c r="D17" s="154" t="s">
        <v>71</v>
      </c>
      <c r="E17" s="95" t="s">
        <v>76</v>
      </c>
      <c r="F17" s="147">
        <v>15</v>
      </c>
      <c r="G17" s="276"/>
      <c r="H17" s="9"/>
      <c r="I17" s="9"/>
      <c r="J17" s="229"/>
      <c r="L17" s="231"/>
      <c r="M17" s="98"/>
      <c r="N17" s="95"/>
      <c r="O17" s="232"/>
      <c r="P17" s="233"/>
      <c r="Q17" s="9"/>
      <c r="R17" s="234"/>
      <c r="S17" s="235"/>
      <c r="T17" s="235"/>
      <c r="U17" s="235"/>
    </row>
    <row r="18" spans="1:22" ht="83.25" customHeight="1" thickBot="1" x14ac:dyDescent="0.3">
      <c r="A18" s="229"/>
      <c r="B18" s="141">
        <v>1</v>
      </c>
      <c r="C18" s="142" t="s">
        <v>25</v>
      </c>
      <c r="D18" s="251" t="s">
        <v>70</v>
      </c>
      <c r="E18" s="95" t="s">
        <v>77</v>
      </c>
      <c r="F18" s="147">
        <v>14</v>
      </c>
      <c r="G18" s="276"/>
      <c r="H18" s="9"/>
      <c r="I18" s="9"/>
      <c r="J18" s="229"/>
      <c r="L18" s="231"/>
      <c r="M18" s="98"/>
      <c r="N18" s="95"/>
      <c r="O18" s="232"/>
      <c r="P18" s="233"/>
      <c r="Q18" s="9"/>
      <c r="R18" s="234"/>
      <c r="S18" s="235"/>
      <c r="T18" s="235"/>
      <c r="U18" s="235"/>
    </row>
    <row r="19" spans="1:22" ht="36.75" customHeight="1" thickBot="1" x14ac:dyDescent="0.3">
      <c r="A19" s="229"/>
      <c r="B19" s="141">
        <v>2</v>
      </c>
      <c r="C19" s="162" t="s">
        <v>26</v>
      </c>
      <c r="D19" s="165" t="s">
        <v>55</v>
      </c>
      <c r="E19" s="163" t="s">
        <v>56</v>
      </c>
      <c r="F19" s="164">
        <v>0</v>
      </c>
      <c r="G19" s="276" t="s">
        <v>121</v>
      </c>
      <c r="H19" s="9"/>
      <c r="I19" s="9"/>
      <c r="J19" s="229"/>
      <c r="L19" s="231"/>
      <c r="M19" s="98"/>
      <c r="N19" s="95"/>
      <c r="O19" s="232"/>
      <c r="P19" s="233"/>
      <c r="Q19" s="9"/>
      <c r="R19" s="234"/>
      <c r="S19" s="235"/>
      <c r="T19" s="235"/>
      <c r="U19" s="235"/>
    </row>
    <row r="20" spans="1:22" ht="46.5" customHeight="1" thickBot="1" x14ac:dyDescent="0.3">
      <c r="A20" s="138">
        <v>15</v>
      </c>
      <c r="B20" s="141">
        <v>1</v>
      </c>
      <c r="C20" s="162" t="s">
        <v>26</v>
      </c>
      <c r="D20" s="165" t="s">
        <v>86</v>
      </c>
      <c r="E20" s="163" t="s">
        <v>87</v>
      </c>
      <c r="F20" s="292">
        <v>16</v>
      </c>
      <c r="G20" s="131"/>
      <c r="H20" s="9"/>
      <c r="I20" s="9"/>
      <c r="J20" s="27"/>
      <c r="K20" s="19"/>
      <c r="L20" s="67"/>
      <c r="M20" s="228"/>
      <c r="N20" s="70"/>
      <c r="O20" s="124"/>
      <c r="P20" s="122"/>
      <c r="Q20" s="9"/>
    </row>
    <row r="21" spans="1:22" ht="30" customHeight="1" thickBot="1" x14ac:dyDescent="0.4">
      <c r="A21" s="50"/>
      <c r="B21" s="1403" t="s">
        <v>0</v>
      </c>
      <c r="C21" s="1351"/>
      <c r="D21" s="1352"/>
      <c r="E21" s="69" t="s">
        <v>11</v>
      </c>
      <c r="F21" s="224">
        <f>O21</f>
        <v>9</v>
      </c>
      <c r="G21" s="110">
        <f>F18+F17+F16+F15+F14+F13+F12+F11+F10+F9+F8+F7+F21</f>
        <v>146</v>
      </c>
      <c r="J21" s="1370" t="s">
        <v>23</v>
      </c>
      <c r="K21" s="1371"/>
      <c r="L21" s="1371"/>
      <c r="M21" s="1371"/>
      <c r="N21" s="1398"/>
      <c r="O21" s="225">
        <f>SUM(O7:O17)</f>
        <v>9</v>
      </c>
      <c r="P21" s="222"/>
      <c r="V21">
        <f>F7+F8+F9+F10+F11+F12+F13+F14+F15+F16+F17+F20</f>
        <v>139</v>
      </c>
    </row>
    <row r="22" spans="1:22" ht="36" customHeight="1" x14ac:dyDescent="0.25">
      <c r="A22" s="40"/>
      <c r="B22" s="1402" t="s">
        <v>13</v>
      </c>
      <c r="C22" s="1354"/>
      <c r="D22" s="1376"/>
      <c r="E22" s="7"/>
      <c r="F22" s="243">
        <f>SUM(F7:F20)</f>
        <v>153</v>
      </c>
      <c r="G22" s="111"/>
      <c r="J22" s="31"/>
      <c r="K22" s="1377"/>
      <c r="L22" s="1377"/>
      <c r="M22" s="1377"/>
      <c r="N22" s="32"/>
      <c r="O22" s="33"/>
      <c r="P22" s="31"/>
    </row>
    <row r="23" spans="1:22" ht="36" customHeight="1" thickBot="1" x14ac:dyDescent="0.35">
      <c r="A23" s="41"/>
      <c r="B23" s="1390" t="s">
        <v>14</v>
      </c>
      <c r="C23" s="1356"/>
      <c r="D23" s="1378"/>
      <c r="E23" s="42"/>
      <c r="F23" s="201">
        <f>F22+F21</f>
        <v>162</v>
      </c>
      <c r="G23" s="112"/>
      <c r="J23" s="79" t="s">
        <v>32</v>
      </c>
      <c r="K23" s="80"/>
      <c r="L23" s="80"/>
      <c r="M23" s="81"/>
      <c r="N23" s="99"/>
      <c r="O23" s="100"/>
      <c r="P23" s="79"/>
    </row>
    <row r="24" spans="1:22" ht="36" customHeight="1" x14ac:dyDescent="0.3">
      <c r="A24" s="277"/>
      <c r="B24" s="278"/>
      <c r="C24" s="279"/>
      <c r="D24" s="280"/>
      <c r="E24" s="282" t="s">
        <v>118</v>
      </c>
      <c r="F24" s="281"/>
      <c r="G24" s="112"/>
      <c r="J24" s="79"/>
      <c r="K24" s="80"/>
      <c r="L24" s="80"/>
      <c r="M24" s="81"/>
      <c r="N24" s="99"/>
      <c r="O24" s="100"/>
      <c r="P24" s="79"/>
    </row>
    <row r="25" spans="1:22" ht="36" customHeight="1" x14ac:dyDescent="0.3">
      <c r="A25" s="277"/>
      <c r="B25" s="278"/>
      <c r="C25" s="279"/>
      <c r="D25" s="280"/>
      <c r="E25" s="283" t="s">
        <v>117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22" ht="36" customHeight="1" thickBot="1" x14ac:dyDescent="0.35">
      <c r="A26" s="277"/>
      <c r="B26" s="317"/>
      <c r="C26" s="162" t="s">
        <v>26</v>
      </c>
      <c r="D26" s="166" t="s">
        <v>54</v>
      </c>
      <c r="E26" s="167" t="s">
        <v>54</v>
      </c>
      <c r="F26" s="169">
        <v>15</v>
      </c>
      <c r="G26" s="112"/>
      <c r="J26" s="79"/>
      <c r="K26" s="80"/>
      <c r="L26" s="80"/>
      <c r="M26" s="81"/>
      <c r="N26" s="99"/>
      <c r="O26" s="100"/>
      <c r="P26" s="79"/>
    </row>
    <row r="27" spans="1:22" ht="36" customHeight="1" x14ac:dyDescent="0.3">
      <c r="A27" s="168">
        <v>6</v>
      </c>
      <c r="B27" s="314" t="s">
        <v>21</v>
      </c>
      <c r="C27" s="314"/>
      <c r="D27" s="315" t="s">
        <v>1</v>
      </c>
      <c r="E27" s="315" t="s">
        <v>19</v>
      </c>
      <c r="F27" s="316" t="s">
        <v>20</v>
      </c>
      <c r="G27" s="109"/>
      <c r="J27" s="79"/>
      <c r="K27" s="80"/>
      <c r="L27" s="80"/>
      <c r="M27" s="81"/>
      <c r="N27" s="99"/>
      <c r="O27" s="100"/>
      <c r="P27" s="79"/>
    </row>
    <row r="28" spans="1:22" ht="36" customHeight="1" thickBot="1" x14ac:dyDescent="0.35">
      <c r="A28" s="244">
        <v>7</v>
      </c>
      <c r="B28" s="356"/>
      <c r="C28" s="356"/>
      <c r="D28" s="356"/>
      <c r="E28" s="356"/>
      <c r="F28" s="357"/>
      <c r="G28" s="113"/>
      <c r="J28" s="79"/>
      <c r="K28" s="80"/>
      <c r="L28" s="80"/>
      <c r="M28" s="81"/>
      <c r="N28" s="99"/>
      <c r="O28" s="100"/>
      <c r="P28" s="79"/>
    </row>
    <row r="29" spans="1:22" ht="36" customHeight="1" thickBot="1" x14ac:dyDescent="0.35">
      <c r="A29" s="161">
        <v>8</v>
      </c>
      <c r="B29" s="89">
        <v>2</v>
      </c>
      <c r="C29" s="90" t="s">
        <v>27</v>
      </c>
      <c r="D29" s="150" t="s">
        <v>51</v>
      </c>
      <c r="E29" s="84" t="s">
        <v>53</v>
      </c>
      <c r="F29" s="155">
        <v>11</v>
      </c>
      <c r="G29" s="117"/>
      <c r="J29" s="79"/>
      <c r="K29" s="80"/>
      <c r="L29" s="80"/>
      <c r="M29" s="81"/>
      <c r="N29" s="99"/>
      <c r="O29" s="100"/>
      <c r="P29" s="79"/>
    </row>
    <row r="30" spans="1:22" ht="36" customHeight="1" thickBot="1" x14ac:dyDescent="0.35">
      <c r="A30" s="277"/>
      <c r="B30" s="94">
        <v>2</v>
      </c>
      <c r="C30" s="205" t="s">
        <v>27</v>
      </c>
      <c r="D30" s="154" t="s">
        <v>80</v>
      </c>
      <c r="E30" s="95" t="s">
        <v>52</v>
      </c>
      <c r="F30" s="157">
        <v>11</v>
      </c>
      <c r="G30" s="117"/>
      <c r="J30" s="79"/>
      <c r="K30" s="80"/>
      <c r="L30" s="80"/>
      <c r="M30" s="81"/>
      <c r="N30" s="99"/>
      <c r="O30" s="100"/>
      <c r="P30" s="79"/>
    </row>
    <row r="31" spans="1:22" ht="22.5" customHeight="1" x14ac:dyDescent="0.25">
      <c r="A31" s="35"/>
      <c r="B31" s="203">
        <v>3</v>
      </c>
      <c r="C31" s="97" t="s">
        <v>27</v>
      </c>
      <c r="D31" s="152" t="s">
        <v>84</v>
      </c>
      <c r="E31" s="87" t="s">
        <v>33</v>
      </c>
      <c r="F31" s="204">
        <v>12</v>
      </c>
      <c r="G31" s="129"/>
      <c r="J31" s="35"/>
      <c r="K31" s="36" t="s">
        <v>21</v>
      </c>
      <c r="L31" s="36"/>
      <c r="M31" s="37" t="s">
        <v>1</v>
      </c>
      <c r="N31" s="37" t="s">
        <v>19</v>
      </c>
      <c r="O31" s="38" t="s">
        <v>20</v>
      </c>
      <c r="P31" s="35"/>
    </row>
    <row r="32" spans="1:22" ht="28.5" thickBot="1" x14ac:dyDescent="0.3">
      <c r="A32" s="355" t="s">
        <v>4</v>
      </c>
      <c r="B32" s="1">
        <v>3</v>
      </c>
      <c r="C32" s="92" t="s">
        <v>27</v>
      </c>
      <c r="D32" s="152" t="s">
        <v>12</v>
      </c>
      <c r="E32" s="87" t="s">
        <v>39</v>
      </c>
      <c r="F32" s="156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203">
        <v>1</v>
      </c>
      <c r="C33" s="236" t="s">
        <v>27</v>
      </c>
      <c r="D33" s="152" t="s">
        <v>81</v>
      </c>
      <c r="E33" s="87" t="s">
        <v>72</v>
      </c>
      <c r="F33" s="204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144">
        <v>1</v>
      </c>
      <c r="C34" s="92" t="s">
        <v>27</v>
      </c>
      <c r="D34" s="152" t="s">
        <v>82</v>
      </c>
      <c r="E34" s="87" t="s">
        <v>83</v>
      </c>
      <c r="F34" s="158">
        <v>10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>
        <v>2</v>
      </c>
      <c r="C35" s="202" t="s">
        <v>26</v>
      </c>
      <c r="D35" s="272" t="s">
        <v>57</v>
      </c>
      <c r="E35" s="273" t="s">
        <v>58</v>
      </c>
      <c r="F35" s="274">
        <v>8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1</v>
      </c>
      <c r="C36" s="202" t="s">
        <v>26</v>
      </c>
      <c r="D36" s="165" t="s">
        <v>89</v>
      </c>
      <c r="E36" s="163" t="s">
        <v>87</v>
      </c>
      <c r="F36" s="274">
        <v>10</v>
      </c>
      <c r="G36" s="125">
        <f>F29+F30+F31+F32+F33+F34</f>
        <v>71</v>
      </c>
      <c r="H36" s="9" t="s">
        <v>10</v>
      </c>
      <c r="I36" s="9">
        <f>SUM(F31:F32)</f>
        <v>18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58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SUM(F29:F36)</f>
        <v>89</v>
      </c>
      <c r="G38" s="111"/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89</v>
      </c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101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100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36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customHeight="1" x14ac:dyDescent="0.25">
      <c r="A43" s="284"/>
      <c r="B43" s="279"/>
      <c r="C43" s="279"/>
      <c r="D43" s="279"/>
      <c r="E43" s="285"/>
      <c r="F43" s="286"/>
      <c r="G43" s="112"/>
      <c r="J43" s="28"/>
      <c r="K43" s="358"/>
      <c r="L43" s="358"/>
      <c r="M43" s="358"/>
      <c r="N43" s="29"/>
      <c r="O43" s="30"/>
      <c r="P43" s="28"/>
    </row>
    <row r="44" spans="1:16" ht="36" customHeight="1" x14ac:dyDescent="0.25">
      <c r="A44" s="284"/>
      <c r="J44" s="28"/>
      <c r="K44" s="358"/>
      <c r="L44" s="358"/>
      <c r="M44" s="358"/>
      <c r="N44" s="29"/>
      <c r="O44" s="30"/>
      <c r="P44" s="28"/>
    </row>
    <row r="45" spans="1:16" ht="36" customHeight="1" x14ac:dyDescent="0.35">
      <c r="A45" s="284"/>
      <c r="B45" s="360"/>
      <c r="C45" s="360"/>
      <c r="D45" s="1386" t="s">
        <v>17</v>
      </c>
      <c r="E45" s="1387"/>
      <c r="F45" s="290">
        <f>F22+F38</f>
        <v>242</v>
      </c>
      <c r="G45" s="115"/>
      <c r="J45" s="28"/>
      <c r="K45" s="358"/>
      <c r="L45" s="358"/>
      <c r="M45" s="358"/>
      <c r="N45" s="29"/>
      <c r="O45" s="30"/>
      <c r="P45" s="28"/>
    </row>
    <row r="46" spans="1:16" ht="36" customHeight="1" x14ac:dyDescent="0.35">
      <c r="A46" s="284"/>
      <c r="B46" s="362"/>
      <c r="C46" s="362"/>
      <c r="D46" s="1388" t="s">
        <v>119</v>
      </c>
      <c r="E46" s="1389"/>
      <c r="F46" s="291">
        <f>F23+F39</f>
        <v>251</v>
      </c>
      <c r="G46" s="116"/>
      <c r="J46" s="28"/>
      <c r="K46" s="358"/>
      <c r="L46" s="358"/>
      <c r="M46" s="358"/>
      <c r="N46" s="29"/>
      <c r="O46" s="30"/>
      <c r="P46" s="28"/>
    </row>
    <row r="47" spans="1:16" ht="36" customHeight="1" x14ac:dyDescent="0.25">
      <c r="A47" s="284"/>
      <c r="J47" s="28"/>
      <c r="K47" s="358"/>
      <c r="L47" s="358"/>
      <c r="M47" s="358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359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361" t="s">
        <v>18</v>
      </c>
      <c r="B50" s="11">
        <v>2</v>
      </c>
      <c r="C50" s="16" t="s">
        <v>26</v>
      </c>
      <c r="D50" s="150" t="s">
        <v>43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2</v>
      </c>
      <c r="C51" s="17" t="s">
        <v>26</v>
      </c>
      <c r="D51" s="151" t="s">
        <v>44</v>
      </c>
      <c r="E51" s="132"/>
      <c r="F51" s="146"/>
      <c r="J51" s="143">
        <v>1</v>
      </c>
      <c r="K51" s="11">
        <v>2</v>
      </c>
      <c r="L51" s="16" t="s">
        <v>26</v>
      </c>
      <c r="M51" s="245" t="s">
        <v>43</v>
      </c>
      <c r="N51" s="137"/>
      <c r="O51" s="106"/>
    </row>
    <row r="52" spans="1:15" ht="32.25" thickBot="1" x14ac:dyDescent="0.35">
      <c r="A52" s="199" t="s">
        <v>62</v>
      </c>
      <c r="B52" s="13">
        <v>2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2</v>
      </c>
      <c r="L52" s="17" t="s">
        <v>26</v>
      </c>
      <c r="M52" s="246" t="s">
        <v>44</v>
      </c>
      <c r="N52" s="132"/>
      <c r="O52" s="107"/>
    </row>
    <row r="53" spans="1:15" ht="32.25" thickBot="1" x14ac:dyDescent="0.3">
      <c r="A53" s="54"/>
      <c r="B53" s="13">
        <v>2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2</v>
      </c>
      <c r="L53" s="134" t="s">
        <v>25</v>
      </c>
      <c r="M53" s="247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2</v>
      </c>
      <c r="C54" s="139" t="s">
        <v>27</v>
      </c>
      <c r="D54" s="153" t="s">
        <v>50</v>
      </c>
      <c r="E54" s="86" t="s">
        <v>91</v>
      </c>
      <c r="F54" s="149">
        <v>1</v>
      </c>
      <c r="J54" s="197">
        <v>4</v>
      </c>
      <c r="K54" s="13">
        <v>2</v>
      </c>
      <c r="L54" s="66" t="s">
        <v>27</v>
      </c>
      <c r="M54" s="247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1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2</v>
      </c>
      <c r="L55" s="139" t="s">
        <v>27</v>
      </c>
      <c r="M55" s="248" t="s">
        <v>50</v>
      </c>
      <c r="N55" s="86" t="s">
        <v>93</v>
      </c>
      <c r="O55" s="108">
        <v>1</v>
      </c>
    </row>
    <row r="56" spans="1:15" ht="45.75" customHeight="1" x14ac:dyDescent="0.25">
      <c r="A56" s="196">
        <v>3</v>
      </c>
      <c r="B56" s="13">
        <v>1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1</v>
      </c>
      <c r="L56" s="135" t="s">
        <v>26</v>
      </c>
      <c r="M56" s="247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3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1</v>
      </c>
      <c r="L57" s="13" t="s">
        <v>26</v>
      </c>
      <c r="M57" s="246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4</v>
      </c>
      <c r="C58" s="75" t="s">
        <v>25</v>
      </c>
      <c r="D58" s="150" t="s">
        <v>3</v>
      </c>
      <c r="F58" s="149"/>
      <c r="J58" s="75">
        <v>8</v>
      </c>
      <c r="K58" s="15">
        <v>3</v>
      </c>
      <c r="L58" s="75" t="s">
        <v>25</v>
      </c>
      <c r="M58" s="248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4</v>
      </c>
      <c r="C59" s="76" t="s">
        <v>25</v>
      </c>
      <c r="D59" s="153" t="s">
        <v>6</v>
      </c>
      <c r="E59" s="84" t="s">
        <v>97</v>
      </c>
      <c r="F59" s="145">
        <v>1</v>
      </c>
      <c r="J59" s="76">
        <v>9</v>
      </c>
      <c r="K59" s="16">
        <v>4</v>
      </c>
      <c r="L59" s="76" t="s">
        <v>25</v>
      </c>
      <c r="M59" s="245" t="s">
        <v>3</v>
      </c>
      <c r="N59" s="84"/>
      <c r="O59" s="106"/>
    </row>
    <row r="60" spans="1:15" ht="45.75" customHeight="1" thickBot="1" x14ac:dyDescent="0.3">
      <c r="A60" s="13">
        <v>7</v>
      </c>
      <c r="B60" s="18">
        <v>1</v>
      </c>
      <c r="C60" s="139" t="s">
        <v>27</v>
      </c>
      <c r="D60" s="154" t="s">
        <v>71</v>
      </c>
      <c r="E60" s="86"/>
      <c r="F60" s="149"/>
      <c r="J60" s="139">
        <v>10</v>
      </c>
      <c r="K60" s="18">
        <v>4</v>
      </c>
      <c r="L60" s="139" t="s">
        <v>27</v>
      </c>
      <c r="M60" s="248" t="s">
        <v>6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70</v>
      </c>
      <c r="E61" s="95" t="s">
        <v>85</v>
      </c>
      <c r="F61" s="147">
        <v>2</v>
      </c>
      <c r="J61" s="230">
        <v>11</v>
      </c>
      <c r="K61" s="141">
        <v>1</v>
      </c>
      <c r="L61" s="142" t="s">
        <v>25</v>
      </c>
      <c r="M61" s="249" t="s">
        <v>71</v>
      </c>
      <c r="N61" s="95" t="s">
        <v>108</v>
      </c>
      <c r="O61" s="140">
        <v>1</v>
      </c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1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3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19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19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A1:O1"/>
    <mergeCell ref="A3:O3"/>
    <mergeCell ref="A6:F6"/>
    <mergeCell ref="J6:O6"/>
    <mergeCell ref="B21:D21"/>
    <mergeCell ref="J21:N21"/>
    <mergeCell ref="B64:D64"/>
    <mergeCell ref="B22:D22"/>
    <mergeCell ref="K22:M22"/>
    <mergeCell ref="B23:D23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9" scale="2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opLeftCell="A37" zoomScale="60" zoomScaleNormal="60" zoomScalePageLayoutView="60" workbookViewId="0">
      <selection activeCell="B45" sqref="B45:F45"/>
    </sheetView>
  </sheetViews>
  <sheetFormatPr defaultRowHeight="15" x14ac:dyDescent="0.25"/>
  <cols>
    <col min="1" max="1" width="8.1406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6.425781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289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9" thickBot="1" x14ac:dyDescent="0.3">
      <c r="A5" s="823" t="s">
        <v>257</v>
      </c>
      <c r="B5" s="859" t="s">
        <v>21</v>
      </c>
      <c r="C5" s="822"/>
      <c r="D5" s="607" t="s">
        <v>1</v>
      </c>
      <c r="E5" s="607" t="s">
        <v>19</v>
      </c>
      <c r="F5" s="608" t="s">
        <v>20</v>
      </c>
      <c r="G5" s="706"/>
      <c r="J5" s="54"/>
      <c r="K5" s="857" t="s">
        <v>21</v>
      </c>
      <c r="L5" s="55"/>
      <c r="M5" s="858" t="s">
        <v>1</v>
      </c>
      <c r="N5" s="858" t="s">
        <v>19</v>
      </c>
      <c r="O5" s="860" t="s">
        <v>20</v>
      </c>
      <c r="P5" s="861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921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831">
        <v>1</v>
      </c>
      <c r="C7" s="825" t="s">
        <v>26</v>
      </c>
      <c r="D7" s="468" t="s">
        <v>171</v>
      </c>
      <c r="E7" s="525" t="s">
        <v>172</v>
      </c>
      <c r="F7" s="663">
        <v>9</v>
      </c>
      <c r="G7" s="678"/>
      <c r="J7" s="804"/>
      <c r="K7" s="15"/>
      <c r="L7" s="266"/>
      <c r="M7" s="254"/>
      <c r="N7" s="255"/>
      <c r="O7" s="62"/>
      <c r="P7" s="93"/>
    </row>
    <row r="8" spans="1:17" ht="57" customHeight="1" thickBot="1" x14ac:dyDescent="0.3">
      <c r="A8" s="507">
        <v>2</v>
      </c>
      <c r="B8" s="832">
        <v>1</v>
      </c>
      <c r="C8" s="826" t="s">
        <v>26</v>
      </c>
      <c r="D8" s="253" t="s">
        <v>173</v>
      </c>
      <c r="E8" s="526" t="s">
        <v>174</v>
      </c>
      <c r="F8" s="664">
        <v>6</v>
      </c>
      <c r="G8" s="679"/>
      <c r="J8" s="802">
        <v>1</v>
      </c>
      <c r="K8" s="805">
        <v>4</v>
      </c>
      <c r="L8" s="626" t="s">
        <v>25</v>
      </c>
      <c r="M8" s="817" t="s">
        <v>3</v>
      </c>
      <c r="N8" s="622" t="s">
        <v>34</v>
      </c>
      <c r="O8" s="809">
        <v>2</v>
      </c>
      <c r="P8" s="810" t="s">
        <v>145</v>
      </c>
    </row>
    <row r="9" spans="1:17" ht="66" customHeight="1" thickBot="1" x14ac:dyDescent="0.35">
      <c r="A9" s="508">
        <v>3</v>
      </c>
      <c r="B9" s="832">
        <v>3</v>
      </c>
      <c r="C9" s="827" t="s">
        <v>25</v>
      </c>
      <c r="D9" s="252" t="s">
        <v>47</v>
      </c>
      <c r="E9" s="527" t="s">
        <v>46</v>
      </c>
      <c r="F9" s="664">
        <v>9</v>
      </c>
      <c r="G9" s="680"/>
      <c r="J9" s="821">
        <v>2</v>
      </c>
      <c r="K9" s="802">
        <v>2</v>
      </c>
      <c r="L9" s="818" t="s">
        <v>26</v>
      </c>
      <c r="M9" s="819" t="s">
        <v>43</v>
      </c>
      <c r="N9" s="623" t="s">
        <v>31</v>
      </c>
      <c r="O9" s="820">
        <v>3</v>
      </c>
      <c r="P9" s="816" t="s">
        <v>148</v>
      </c>
    </row>
    <row r="10" spans="1:17" ht="63.75" customHeight="1" thickBot="1" x14ac:dyDescent="0.35">
      <c r="A10" s="507">
        <v>4</v>
      </c>
      <c r="B10" s="832">
        <v>3</v>
      </c>
      <c r="C10" s="828" t="s">
        <v>27</v>
      </c>
      <c r="D10" s="252" t="s">
        <v>48</v>
      </c>
      <c r="E10" s="528" t="s">
        <v>49</v>
      </c>
      <c r="F10" s="664">
        <v>10</v>
      </c>
      <c r="G10" s="680"/>
      <c r="H10" s="9"/>
      <c r="I10" s="9"/>
      <c r="J10" s="802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269</v>
      </c>
      <c r="Q10" s="9"/>
    </row>
    <row r="11" spans="1:17" ht="57" thickBot="1" x14ac:dyDescent="0.35">
      <c r="A11" s="509">
        <v>5</v>
      </c>
      <c r="B11" s="832">
        <v>1</v>
      </c>
      <c r="C11" s="826" t="s">
        <v>26</v>
      </c>
      <c r="D11" s="253" t="s">
        <v>175</v>
      </c>
      <c r="E11" s="529" t="s">
        <v>176</v>
      </c>
      <c r="F11" s="664">
        <v>4</v>
      </c>
      <c r="G11" s="680" t="s">
        <v>288</v>
      </c>
      <c r="J11" s="804">
        <v>4</v>
      </c>
      <c r="K11" s="805">
        <v>2</v>
      </c>
      <c r="L11" s="806" t="s">
        <v>26</v>
      </c>
      <c r="M11" s="807" t="s">
        <v>69</v>
      </c>
      <c r="N11" s="808" t="s">
        <v>139</v>
      </c>
      <c r="O11" s="809">
        <v>1</v>
      </c>
      <c r="P11" s="810" t="s">
        <v>140</v>
      </c>
    </row>
    <row r="12" spans="1:17" ht="63.75" customHeight="1" thickBot="1" x14ac:dyDescent="0.35">
      <c r="A12" s="510">
        <v>6</v>
      </c>
      <c r="B12" s="833">
        <v>2</v>
      </c>
      <c r="C12" s="829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802">
        <v>5</v>
      </c>
      <c r="K12" s="19">
        <v>2</v>
      </c>
      <c r="L12" s="19" t="s">
        <v>25</v>
      </c>
      <c r="M12" s="814" t="s">
        <v>71</v>
      </c>
      <c r="N12" s="815" t="s">
        <v>216</v>
      </c>
      <c r="O12" s="124">
        <v>2</v>
      </c>
      <c r="P12" s="816" t="s">
        <v>217</v>
      </c>
    </row>
    <row r="13" spans="1:17" ht="46.5" customHeight="1" x14ac:dyDescent="0.3">
      <c r="A13" s="508">
        <v>7</v>
      </c>
      <c r="B13" s="832">
        <v>2</v>
      </c>
      <c r="C13" s="826" t="s">
        <v>26</v>
      </c>
      <c r="D13" s="253" t="s">
        <v>69</v>
      </c>
      <c r="E13" s="529" t="s">
        <v>75</v>
      </c>
      <c r="F13" s="664">
        <v>5</v>
      </c>
      <c r="G13" s="681"/>
      <c r="J13" s="800"/>
      <c r="K13" s="811"/>
      <c r="L13" s="811"/>
      <c r="M13" s="812"/>
      <c r="N13" s="87"/>
      <c r="O13" s="136"/>
      <c r="P13" s="813"/>
    </row>
    <row r="14" spans="1:17" ht="64.5" customHeight="1" thickBot="1" x14ac:dyDescent="0.35">
      <c r="A14" s="511">
        <v>8</v>
      </c>
      <c r="B14" s="834">
        <v>4</v>
      </c>
      <c r="C14" s="830" t="s">
        <v>25</v>
      </c>
      <c r="D14" s="477" t="s">
        <v>7</v>
      </c>
      <c r="E14" s="530" t="s">
        <v>28</v>
      </c>
      <c r="F14" s="666">
        <v>14</v>
      </c>
      <c r="G14" s="787"/>
      <c r="H14" s="9"/>
      <c r="I14" s="9"/>
      <c r="J14" s="26"/>
      <c r="K14" s="18"/>
      <c r="L14" s="790"/>
      <c r="M14" s="791"/>
      <c r="N14" s="792"/>
      <c r="O14" s="793"/>
      <c r="P14" s="121"/>
      <c r="Q14" s="9"/>
    </row>
    <row r="15" spans="1:17" ht="28.5" thickBot="1" x14ac:dyDescent="0.35">
      <c r="A15" s="512">
        <v>9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13</v>
      </c>
      <c r="G15" s="789"/>
      <c r="J15" s="800"/>
      <c r="K15" s="801"/>
      <c r="L15" s="794"/>
      <c r="M15" s="795"/>
      <c r="N15" s="796"/>
      <c r="O15" s="797"/>
      <c r="P15" s="798"/>
    </row>
    <row r="16" spans="1:17" ht="100.5" customHeight="1" thickBot="1" x14ac:dyDescent="0.35">
      <c r="A16" s="508">
        <v>10</v>
      </c>
      <c r="B16" s="625">
        <v>1</v>
      </c>
      <c r="C16" s="880" t="s">
        <v>27</v>
      </c>
      <c r="D16" s="621" t="s">
        <v>169</v>
      </c>
      <c r="E16" s="622" t="s">
        <v>170</v>
      </c>
      <c r="F16" s="667">
        <v>15</v>
      </c>
      <c r="G16" s="881"/>
      <c r="H16" s="9"/>
      <c r="I16" s="9"/>
      <c r="J16" s="802"/>
      <c r="K16" s="803"/>
      <c r="L16" s="799"/>
      <c r="M16" s="98"/>
      <c r="N16" s="95"/>
      <c r="O16" s="232"/>
      <c r="P16" s="233"/>
      <c r="Q16" s="9"/>
    </row>
    <row r="17" spans="1:17" ht="41.25" thickBot="1" x14ac:dyDescent="0.35">
      <c r="A17" s="882">
        <v>11</v>
      </c>
      <c r="B17" s="627">
        <v>1</v>
      </c>
      <c r="C17" s="883" t="s">
        <v>25</v>
      </c>
      <c r="D17" s="624" t="s">
        <v>184</v>
      </c>
      <c r="E17" s="623" t="s">
        <v>185</v>
      </c>
      <c r="F17" s="668">
        <v>15</v>
      </c>
      <c r="G17" s="912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12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788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>
        <v>13</v>
      </c>
      <c r="B19" s="229">
        <v>2</v>
      </c>
      <c r="C19" s="485" t="s">
        <v>25</v>
      </c>
      <c r="D19" s="251" t="s">
        <v>70</v>
      </c>
      <c r="E19" s="531" t="s">
        <v>77</v>
      </c>
      <c r="F19" s="669">
        <v>11</v>
      </c>
      <c r="G19" s="682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61.5" customHeight="1" thickBot="1" x14ac:dyDescent="0.35">
      <c r="A20" s="514">
        <v>14</v>
      </c>
      <c r="B20" s="229">
        <v>1</v>
      </c>
      <c r="C20" s="162" t="s">
        <v>26</v>
      </c>
      <c r="D20" s="165" t="s">
        <v>237</v>
      </c>
      <c r="E20" s="532" t="s">
        <v>238</v>
      </c>
      <c r="F20" s="292">
        <v>8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144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154</v>
      </c>
      <c r="G24" s="685">
        <f>F24+8</f>
        <v>162</v>
      </c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262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261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836"/>
      <c r="C27" s="162" t="s">
        <v>26</v>
      </c>
      <c r="D27" s="839" t="s">
        <v>54</v>
      </c>
      <c r="E27" s="840" t="s">
        <v>54</v>
      </c>
      <c r="F27" s="841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671"/>
      <c r="B28" s="837" t="s">
        <v>21</v>
      </c>
      <c r="C28" s="824"/>
      <c r="D28" s="855" t="s">
        <v>1</v>
      </c>
      <c r="E28" s="855" t="s">
        <v>19</v>
      </c>
      <c r="F28" s="85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/>
      <c r="B29" s="838"/>
      <c r="C29" s="835"/>
      <c r="D29" s="835"/>
      <c r="E29" s="835"/>
      <c r="F29" s="691"/>
      <c r="G29" s="691"/>
      <c r="J29" s="79"/>
      <c r="K29" s="80"/>
      <c r="L29" s="80"/>
      <c r="M29" s="81"/>
      <c r="N29" s="99"/>
      <c r="O29" s="100"/>
      <c r="P29" s="79"/>
    </row>
    <row r="30" spans="1:17" ht="112.5" customHeight="1" thickBot="1" x14ac:dyDescent="0.35">
      <c r="A30" s="673">
        <v>1</v>
      </c>
      <c r="B30" s="848">
        <v>1</v>
      </c>
      <c r="C30" s="842" t="s">
        <v>27</v>
      </c>
      <c r="D30" s="468" t="s">
        <v>177</v>
      </c>
      <c r="E30" s="525" t="s">
        <v>179</v>
      </c>
      <c r="F30" s="489">
        <v>12</v>
      </c>
      <c r="G30" s="919"/>
      <c r="J30" s="79"/>
      <c r="K30" s="80"/>
      <c r="L30" s="80"/>
      <c r="M30" s="81"/>
      <c r="N30" s="99"/>
      <c r="O30" s="100"/>
      <c r="P30" s="79"/>
    </row>
    <row r="31" spans="1:17" ht="133.5" customHeight="1" thickBot="1" x14ac:dyDescent="0.35">
      <c r="A31" s="872">
        <v>2</v>
      </c>
      <c r="B31" s="849">
        <v>1</v>
      </c>
      <c r="C31" s="843" t="s">
        <v>27</v>
      </c>
      <c r="D31" s="251" t="s">
        <v>178</v>
      </c>
      <c r="E31" s="531" t="s">
        <v>170</v>
      </c>
      <c r="F31" s="492">
        <v>15</v>
      </c>
      <c r="G31" s="906"/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873">
        <v>3</v>
      </c>
      <c r="B32" s="850">
        <v>4</v>
      </c>
      <c r="C32" s="84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4</v>
      </c>
      <c r="B33" s="851">
        <v>2</v>
      </c>
      <c r="C33" s="845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83.25" customHeight="1" thickBot="1" x14ac:dyDescent="0.3">
      <c r="A34" s="675">
        <v>5</v>
      </c>
      <c r="B34" s="852">
        <v>2</v>
      </c>
      <c r="C34" s="844" t="s">
        <v>27</v>
      </c>
      <c r="D34" s="252" t="s">
        <v>82</v>
      </c>
      <c r="E34" s="527" t="s">
        <v>83</v>
      </c>
      <c r="F34" s="500">
        <v>6</v>
      </c>
      <c r="G34" s="913"/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6</v>
      </c>
      <c r="B35" s="853">
        <v>1</v>
      </c>
      <c r="C35" s="846" t="s">
        <v>26</v>
      </c>
      <c r="D35" s="272" t="s">
        <v>242</v>
      </c>
      <c r="E35" s="540" t="s">
        <v>240</v>
      </c>
      <c r="F35" s="274">
        <v>10</v>
      </c>
      <c r="G35" s="700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7</v>
      </c>
      <c r="B36" s="853">
        <v>2</v>
      </c>
      <c r="C36" s="846" t="s">
        <v>26</v>
      </c>
      <c r="D36" s="165" t="s">
        <v>243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/>
      <c r="B37" s="854"/>
      <c r="C37" s="847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/>
      <c r="B38" s="1353" t="s">
        <v>15</v>
      </c>
      <c r="C38" s="1354"/>
      <c r="D38" s="1376"/>
      <c r="E38" s="7"/>
      <c r="F38" s="243">
        <f>SUM(F30:F37)</f>
        <v>80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/>
      <c r="B39" s="1355" t="s">
        <v>16</v>
      </c>
      <c r="C39" s="1356"/>
      <c r="D39" s="1378"/>
      <c r="E39" s="42"/>
      <c r="F39" s="201">
        <f>F38+F37</f>
        <v>80</v>
      </c>
      <c r="G39" s="704">
        <f>F39+G30+G31+G35</f>
        <v>80</v>
      </c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/>
      <c r="B40" s="279"/>
      <c r="C40" s="279"/>
      <c r="D40" s="279"/>
      <c r="E40" s="287" t="s">
        <v>259</v>
      </c>
      <c r="F40" s="286"/>
      <c r="G40" s="879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260</v>
      </c>
      <c r="F41" s="286"/>
      <c r="G41" s="112">
        <f>G24+G39</f>
        <v>242</v>
      </c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920"/>
      <c r="L43" s="920"/>
      <c r="M43" s="920"/>
      <c r="N43" s="29"/>
      <c r="O43" s="30"/>
      <c r="P43" s="28"/>
    </row>
    <row r="44" spans="1:16" ht="0.75" customHeight="1" x14ac:dyDescent="0.25">
      <c r="A44" s="284"/>
      <c r="J44" s="28"/>
      <c r="K44" s="920"/>
      <c r="L44" s="920"/>
      <c r="M44" s="920"/>
      <c r="N44" s="29"/>
      <c r="O44" s="30"/>
      <c r="P44" s="28"/>
    </row>
    <row r="45" spans="1:16" ht="36" customHeight="1" x14ac:dyDescent="0.35">
      <c r="A45" s="284"/>
      <c r="B45" s="923"/>
      <c r="C45" s="923"/>
      <c r="D45" s="1386" t="s">
        <v>17</v>
      </c>
      <c r="E45" s="1387"/>
      <c r="F45" s="290">
        <f>F38+F23</f>
        <v>224</v>
      </c>
      <c r="G45" s="115"/>
      <c r="J45" s="28"/>
      <c r="K45" s="920"/>
      <c r="L45" s="920"/>
      <c r="M45" s="920"/>
      <c r="N45" s="29"/>
      <c r="O45" s="30"/>
      <c r="P45" s="28"/>
    </row>
    <row r="46" spans="1:16" ht="36" customHeight="1" x14ac:dyDescent="0.35">
      <c r="A46" s="284"/>
      <c r="B46" s="924"/>
      <c r="C46" s="924"/>
      <c r="D46" s="1388" t="s">
        <v>119</v>
      </c>
      <c r="E46" s="1389"/>
      <c r="F46" s="291">
        <f>F45+F22</f>
        <v>234</v>
      </c>
      <c r="G46" s="116"/>
      <c r="J46" s="28"/>
      <c r="K46" s="920"/>
      <c r="L46" s="920"/>
      <c r="M46" s="920"/>
      <c r="N46" s="29"/>
      <c r="O46" s="30"/>
      <c r="P46" s="28"/>
    </row>
    <row r="47" spans="1:16" ht="25.5" customHeight="1" thickBot="1" x14ac:dyDescent="0.3">
      <c r="A47" s="284"/>
      <c r="J47" s="28"/>
      <c r="K47" s="920"/>
      <c r="L47" s="920"/>
      <c r="M47" s="920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922" t="s">
        <v>17</v>
      </c>
      <c r="B49" s="786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3">
      <c r="A50" s="863">
        <v>1</v>
      </c>
      <c r="B50" s="13">
        <v>1</v>
      </c>
      <c r="C50" s="17" t="s">
        <v>26</v>
      </c>
      <c r="D50" s="502" t="s">
        <v>171</v>
      </c>
      <c r="E50" s="611" t="s">
        <v>234</v>
      </c>
      <c r="F50" s="634">
        <v>1</v>
      </c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A51" s="864">
        <v>2</v>
      </c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">
      <c r="A52" s="862" t="s">
        <v>258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1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57.75" customHeight="1" thickBot="1" x14ac:dyDescent="0.3">
      <c r="A53" s="865">
        <v>4</v>
      </c>
      <c r="B53" s="13">
        <v>3</v>
      </c>
      <c r="C53" s="65" t="s">
        <v>27</v>
      </c>
      <c r="D53" s="502" t="s">
        <v>48</v>
      </c>
      <c r="E53" s="660" t="s">
        <v>245</v>
      </c>
      <c r="F53" s="634">
        <v>4</v>
      </c>
      <c r="J53" s="635">
        <v>2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88">
        <v>5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3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0">
        <v>6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4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866">
        <v>7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5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867">
        <v>8</v>
      </c>
      <c r="B57" s="13">
        <v>4</v>
      </c>
      <c r="C57" s="13"/>
      <c r="D57" s="502" t="s">
        <v>7</v>
      </c>
      <c r="E57" s="617" t="s">
        <v>251</v>
      </c>
      <c r="F57" s="634">
        <v>2</v>
      </c>
      <c r="J57" s="633">
        <v>6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868">
        <v>9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7</v>
      </c>
      <c r="K58" s="645">
        <v>4</v>
      </c>
      <c r="L58" s="644" t="s">
        <v>25</v>
      </c>
      <c r="M58" s="504" t="s">
        <v>7</v>
      </c>
      <c r="N58" s="614"/>
      <c r="O58" s="615"/>
    </row>
    <row r="59" spans="1:15" ht="45.75" customHeight="1" thickBot="1" x14ac:dyDescent="0.3">
      <c r="A59" s="496">
        <v>10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8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493">
        <v>11</v>
      </c>
      <c r="B60" s="17">
        <v>2</v>
      </c>
      <c r="C60" s="65" t="s">
        <v>27</v>
      </c>
      <c r="D60" s="502" t="s">
        <v>71</v>
      </c>
      <c r="E60" s="617" t="s">
        <v>256</v>
      </c>
      <c r="F60" s="634">
        <v>1</v>
      </c>
      <c r="J60" s="642">
        <v>9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869">
        <v>12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10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870">
        <v>13</v>
      </c>
      <c r="B62" s="17">
        <v>1</v>
      </c>
      <c r="C62" s="65"/>
      <c r="D62" s="502"/>
      <c r="E62" s="617"/>
      <c r="F62" s="634"/>
      <c r="J62" s="649">
        <v>11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871">
        <v>14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0</v>
      </c>
    </row>
    <row r="64" spans="1:15" ht="45.75" customHeight="1" thickBot="1" x14ac:dyDescent="0.3">
      <c r="A64" s="139"/>
      <c r="B64" s="1333" t="s">
        <v>14</v>
      </c>
      <c r="C64" s="1334"/>
      <c r="D64" s="1335"/>
      <c r="E64" s="657"/>
      <c r="F64" s="658">
        <f>SUM(F50:F63)</f>
        <v>25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X74"/>
  <sheetViews>
    <sheetView topLeftCell="B28" zoomScale="70" zoomScaleNormal="70" zoomScalePageLayoutView="60" workbookViewId="0">
      <selection activeCell="Q12" sqref="Q12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  <col min="18" max="18" width="6.42578125" bestFit="1" customWidth="1"/>
    <col min="19" max="21" width="6" customWidth="1"/>
  </cols>
  <sheetData>
    <row r="1" spans="1:24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24" ht="28.5" x14ac:dyDescent="0.45">
      <c r="A2" s="101"/>
      <c r="B2" s="101"/>
      <c r="C2" s="101"/>
      <c r="D2" s="101"/>
      <c r="E2" s="105" t="s">
        <v>5</v>
      </c>
      <c r="F2" s="102" t="s">
        <v>125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24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24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24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24" ht="15.75" thickBot="1" x14ac:dyDescent="0.3">
      <c r="A6" s="1392" t="s">
        <v>2</v>
      </c>
      <c r="B6" s="1393"/>
      <c r="C6" s="1393"/>
      <c r="D6" s="1393"/>
      <c r="E6" s="1393"/>
      <c r="F6" s="1394"/>
      <c r="G6" s="327"/>
      <c r="J6" s="1395" t="s">
        <v>2</v>
      </c>
      <c r="K6" s="1396"/>
      <c r="L6" s="1396"/>
      <c r="M6" s="1396"/>
      <c r="N6" s="1396"/>
      <c r="O6" s="1397"/>
    </row>
    <row r="7" spans="1:24" ht="46.5" customHeight="1" thickBot="1" x14ac:dyDescent="0.35">
      <c r="A7" s="10">
        <v>1</v>
      </c>
      <c r="B7" s="11">
        <v>2</v>
      </c>
      <c r="C7" s="16" t="s">
        <v>26</v>
      </c>
      <c r="D7" s="150" t="s">
        <v>43</v>
      </c>
      <c r="E7" s="137" t="s">
        <v>45</v>
      </c>
      <c r="F7" s="271">
        <v>11</v>
      </c>
      <c r="G7" s="270"/>
      <c r="J7" s="10">
        <v>1</v>
      </c>
      <c r="K7" s="15">
        <v>3</v>
      </c>
      <c r="L7" s="266" t="s">
        <v>25</v>
      </c>
      <c r="M7" s="254" t="s">
        <v>7</v>
      </c>
      <c r="N7" s="255" t="s">
        <v>9</v>
      </c>
      <c r="O7" s="62">
        <v>1</v>
      </c>
      <c r="P7" s="93" t="s">
        <v>102</v>
      </c>
      <c r="R7" s="177" t="s">
        <v>61</v>
      </c>
      <c r="S7" s="185" t="e">
        <f>SUM(T7:U7)</f>
        <v>#REF!</v>
      </c>
      <c r="T7" s="186" t="e">
        <f>SUM(#REF!)</f>
        <v>#REF!</v>
      </c>
      <c r="U7" s="185">
        <v>0</v>
      </c>
    </row>
    <row r="8" spans="1:24" ht="57" customHeight="1" x14ac:dyDescent="0.3">
      <c r="A8" s="12">
        <v>2</v>
      </c>
      <c r="B8" s="13">
        <v>2</v>
      </c>
      <c r="C8" s="17" t="s">
        <v>26</v>
      </c>
      <c r="D8" s="151" t="s">
        <v>44</v>
      </c>
      <c r="E8" s="132" t="s">
        <v>63</v>
      </c>
      <c r="F8" s="146">
        <v>14</v>
      </c>
      <c r="G8" s="118" t="s">
        <v>0</v>
      </c>
      <c r="J8" s="12">
        <v>2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3</v>
      </c>
      <c r="P8" s="96" t="s">
        <v>92</v>
      </c>
      <c r="R8" s="177" t="s">
        <v>37</v>
      </c>
      <c r="S8" s="187" t="e">
        <f>SUM(T8:U8)</f>
        <v>#REF!</v>
      </c>
      <c r="T8" s="186" t="e">
        <f>F7+F8+F12+F13+O8+O13+#REF!</f>
        <v>#REF!</v>
      </c>
      <c r="U8" s="187">
        <f>SUM(F35)</f>
        <v>8</v>
      </c>
    </row>
    <row r="9" spans="1:24" ht="72" customHeight="1" thickBot="1" x14ac:dyDescent="0.35">
      <c r="A9" s="24">
        <v>3</v>
      </c>
      <c r="B9" s="13">
        <v>2</v>
      </c>
      <c r="C9" s="134" t="s">
        <v>25</v>
      </c>
      <c r="D9" s="152" t="s">
        <v>47</v>
      </c>
      <c r="E9" s="87" t="s">
        <v>46</v>
      </c>
      <c r="F9" s="146">
        <v>9</v>
      </c>
      <c r="G9" s="131"/>
      <c r="J9" s="24">
        <v>3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2</v>
      </c>
      <c r="P9" s="91" t="s">
        <v>105</v>
      </c>
      <c r="R9" s="178" t="s">
        <v>38</v>
      </c>
      <c r="S9" s="188" t="e">
        <f>SUM(T9:U9)</f>
        <v>#REF!</v>
      </c>
      <c r="T9" s="189">
        <f>F9+F10+F11+F14+F15+F16+F20+O10+O11+O15+O20</f>
        <v>88</v>
      </c>
      <c r="U9" s="190" t="e">
        <f>F29+F30+F31+F32+#REF!+#REF!+#REF!</f>
        <v>#REF!</v>
      </c>
    </row>
    <row r="10" spans="1:24" ht="63.75" customHeight="1" thickBot="1" x14ac:dyDescent="0.35">
      <c r="A10" s="12">
        <v>4</v>
      </c>
      <c r="B10" s="13">
        <v>2</v>
      </c>
      <c r="C10" s="66" t="s">
        <v>27</v>
      </c>
      <c r="D10" s="152" t="s">
        <v>48</v>
      </c>
      <c r="E10" s="133" t="s">
        <v>49</v>
      </c>
      <c r="F10" s="146">
        <v>11</v>
      </c>
      <c r="G10" s="131" t="s">
        <v>126</v>
      </c>
      <c r="H10" s="9"/>
      <c r="I10" s="9"/>
      <c r="J10" s="14">
        <v>4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3</v>
      </c>
      <c r="P10" s="123" t="s">
        <v>127</v>
      </c>
      <c r="Q10" s="9"/>
      <c r="R10" s="179"/>
      <c r="S10" s="191" t="e">
        <f>SUM(S7:S9)</f>
        <v>#REF!</v>
      </c>
      <c r="T10" s="192" t="e">
        <f>SUM(T7:T9)</f>
        <v>#REF!</v>
      </c>
      <c r="U10" s="193" t="e">
        <f>SUM(U8:U9)</f>
        <v>#REF!</v>
      </c>
    </row>
    <row r="11" spans="1:24" ht="46.5" customHeight="1" thickBot="1" x14ac:dyDescent="0.3">
      <c r="A11" s="160">
        <v>5</v>
      </c>
      <c r="B11" s="13">
        <v>2</v>
      </c>
      <c r="C11" s="65" t="s">
        <v>27</v>
      </c>
      <c r="D11" s="151" t="s">
        <v>79</v>
      </c>
      <c r="E11" s="85" t="s">
        <v>52</v>
      </c>
      <c r="F11" s="146">
        <v>13</v>
      </c>
      <c r="G11" s="131"/>
      <c r="J11" s="10"/>
      <c r="K11" s="19"/>
      <c r="L11" s="269"/>
      <c r="M11" s="264"/>
      <c r="N11" s="265"/>
      <c r="O11" s="60"/>
      <c r="P11" s="122"/>
      <c r="R11" s="183"/>
      <c r="S11" s="184" t="s">
        <v>40</v>
      </c>
      <c r="T11" s="184" t="s">
        <v>41</v>
      </c>
      <c r="U11" s="184" t="s">
        <v>42</v>
      </c>
    </row>
    <row r="12" spans="1:24" ht="46.5" customHeight="1" x14ac:dyDescent="0.3">
      <c r="A12" s="25">
        <v>9</v>
      </c>
      <c r="B12" s="135">
        <v>1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  <c r="R12" s="180" t="s">
        <v>59</v>
      </c>
      <c r="S12" s="187">
        <f>SUM(T12:U12)</f>
        <v>97</v>
      </c>
      <c r="T12" s="186">
        <f>SUM(F10,F11,F16)+O15</f>
        <v>36</v>
      </c>
      <c r="U12" s="187">
        <f>SUM(F29:F33)</f>
        <v>61</v>
      </c>
      <c r="X12">
        <f>F9+F14+F15+F17+F20</f>
        <v>64</v>
      </c>
    </row>
    <row r="13" spans="1:24" ht="46.5" customHeight="1" x14ac:dyDescent="0.3">
      <c r="A13" s="24">
        <v>10</v>
      </c>
      <c r="B13" s="13">
        <v>1</v>
      </c>
      <c r="C13" s="13" t="s">
        <v>26</v>
      </c>
      <c r="D13" s="253" t="s">
        <v>69</v>
      </c>
      <c r="E13" s="85" t="s">
        <v>75</v>
      </c>
      <c r="F13" s="146">
        <v>7</v>
      </c>
      <c r="G13" s="131" t="s">
        <v>0</v>
      </c>
      <c r="J13" s="24"/>
      <c r="K13" s="17"/>
      <c r="L13" s="17"/>
      <c r="M13" s="77"/>
      <c r="N13" s="85"/>
      <c r="O13" s="107"/>
      <c r="P13" s="121"/>
      <c r="R13" s="180" t="s">
        <v>26</v>
      </c>
      <c r="S13" s="187" t="e">
        <f>SUM(T13:U13)</f>
        <v>#REF!</v>
      </c>
      <c r="T13" s="186" t="e">
        <f>SUM(F7,F8,#REF!,F12,F13,O8,O13)</f>
        <v>#REF!</v>
      </c>
      <c r="U13" s="187">
        <f>SUM(F35)</f>
        <v>8</v>
      </c>
      <c r="X13">
        <f>F10+F11+F16</f>
        <v>36</v>
      </c>
    </row>
    <row r="14" spans="1:24" ht="64.5" customHeight="1" thickBot="1" x14ac:dyDescent="0.35">
      <c r="A14" s="26">
        <v>11</v>
      </c>
      <c r="B14" s="15">
        <v>3</v>
      </c>
      <c r="C14" s="75" t="s">
        <v>25</v>
      </c>
      <c r="D14" s="153" t="s">
        <v>7</v>
      </c>
      <c r="E14" s="86" t="s">
        <v>28</v>
      </c>
      <c r="F14" s="149">
        <v>16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  <c r="R14" s="181" t="s">
        <v>60</v>
      </c>
      <c r="S14" s="188" t="e">
        <f>SUM(T14:U14)</f>
        <v>#REF!</v>
      </c>
      <c r="T14" s="189" t="e">
        <f>SUM(#REF!)</f>
        <v>#REF!</v>
      </c>
      <c r="U14" s="188">
        <v>0</v>
      </c>
      <c r="X14">
        <f>SUM(X12:X13)</f>
        <v>100</v>
      </c>
    </row>
    <row r="15" spans="1:24" ht="58.5" customHeight="1" thickBot="1" x14ac:dyDescent="0.35">
      <c r="A15" s="143">
        <v>12</v>
      </c>
      <c r="B15" s="16">
        <v>4</v>
      </c>
      <c r="C15" s="76" t="s">
        <v>25</v>
      </c>
      <c r="D15" s="150" t="s">
        <v>3</v>
      </c>
      <c r="E15" s="84" t="s">
        <v>29</v>
      </c>
      <c r="F15" s="145">
        <v>8</v>
      </c>
      <c r="G15" s="131" t="s">
        <v>123</v>
      </c>
      <c r="J15" s="25"/>
      <c r="K15" s="68"/>
      <c r="L15" s="71"/>
      <c r="M15" s="227"/>
      <c r="N15" s="73"/>
      <c r="O15" s="72"/>
      <c r="P15" s="123"/>
      <c r="R15" s="182"/>
      <c r="S15" s="191" t="e">
        <f>SUM(T15:U15)</f>
        <v>#REF!</v>
      </c>
      <c r="T15" s="194" t="e">
        <f>SUM(T12:T14)</f>
        <v>#REF!</v>
      </c>
      <c r="U15" s="191">
        <f>SUM(U12:U14)</f>
        <v>69</v>
      </c>
      <c r="X15" t="e">
        <f>F7+F8+#REF!+F12+F13</f>
        <v>#REF!</v>
      </c>
    </row>
    <row r="16" spans="1:24" ht="66" customHeight="1" thickBot="1" x14ac:dyDescent="0.35">
      <c r="A16" s="14">
        <v>13</v>
      </c>
      <c r="B16" s="18">
        <v>4</v>
      </c>
      <c r="C16" s="139" t="s">
        <v>27</v>
      </c>
      <c r="D16" s="153" t="s">
        <v>78</v>
      </c>
      <c r="E16" s="86" t="s">
        <v>30</v>
      </c>
      <c r="F16" s="149">
        <v>12</v>
      </c>
      <c r="G16" s="223" t="s">
        <v>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  <c r="R16" s="183"/>
      <c r="S16" s="184" t="s">
        <v>40</v>
      </c>
      <c r="T16" s="184" t="s">
        <v>41</v>
      </c>
      <c r="U16" s="184" t="s">
        <v>42</v>
      </c>
      <c r="X16">
        <v>9</v>
      </c>
    </row>
    <row r="17" spans="1:22" ht="83.25" customHeight="1" thickBot="1" x14ac:dyDescent="0.3">
      <c r="A17" s="229">
        <v>14</v>
      </c>
      <c r="B17" s="141">
        <v>1</v>
      </c>
      <c r="C17" s="230" t="s">
        <v>25</v>
      </c>
      <c r="D17" s="154" t="s">
        <v>71</v>
      </c>
      <c r="E17" s="95" t="s">
        <v>76</v>
      </c>
      <c r="F17" s="147">
        <v>15</v>
      </c>
      <c r="G17" s="276"/>
      <c r="H17" s="9"/>
      <c r="I17" s="9"/>
      <c r="J17" s="229"/>
      <c r="L17" s="231"/>
      <c r="M17" s="98"/>
      <c r="N17" s="95"/>
      <c r="O17" s="232"/>
      <c r="P17" s="233"/>
      <c r="Q17" s="9"/>
      <c r="R17" s="234"/>
      <c r="S17" s="235"/>
      <c r="T17" s="235"/>
      <c r="U17" s="235"/>
    </row>
    <row r="18" spans="1:22" ht="83.25" customHeight="1" thickBot="1" x14ac:dyDescent="0.3">
      <c r="A18" s="229"/>
      <c r="B18" s="141">
        <v>1</v>
      </c>
      <c r="C18" s="142" t="s">
        <v>25</v>
      </c>
      <c r="D18" s="251" t="s">
        <v>70</v>
      </c>
      <c r="E18" s="95" t="s">
        <v>77</v>
      </c>
      <c r="F18" s="147">
        <v>14</v>
      </c>
      <c r="G18" s="276"/>
      <c r="H18" s="9"/>
      <c r="I18" s="9"/>
      <c r="J18" s="229"/>
      <c r="L18" s="231"/>
      <c r="M18" s="98"/>
      <c r="N18" s="95"/>
      <c r="O18" s="232"/>
      <c r="P18" s="233"/>
      <c r="Q18" s="9"/>
      <c r="R18" s="234"/>
      <c r="S18" s="235"/>
      <c r="T18" s="235"/>
      <c r="U18" s="235"/>
    </row>
    <row r="19" spans="1:22" ht="36.75" customHeight="1" thickBot="1" x14ac:dyDescent="0.3">
      <c r="A19" s="229"/>
      <c r="B19" s="141">
        <v>2</v>
      </c>
      <c r="C19" s="162" t="s">
        <v>26</v>
      </c>
      <c r="D19" s="165" t="s">
        <v>55</v>
      </c>
      <c r="E19" s="163" t="s">
        <v>56</v>
      </c>
      <c r="F19" s="164">
        <v>0</v>
      </c>
      <c r="G19" s="276" t="s">
        <v>121</v>
      </c>
      <c r="H19" s="9"/>
      <c r="I19" s="9"/>
      <c r="J19" s="229"/>
      <c r="L19" s="231"/>
      <c r="M19" s="98"/>
      <c r="N19" s="95"/>
      <c r="O19" s="232"/>
      <c r="P19" s="233"/>
      <c r="Q19" s="9"/>
      <c r="R19" s="234"/>
      <c r="S19" s="235"/>
      <c r="T19" s="235"/>
      <c r="U19" s="235"/>
    </row>
    <row r="20" spans="1:22" ht="46.5" customHeight="1" thickBot="1" x14ac:dyDescent="0.3">
      <c r="A20" s="138">
        <v>15</v>
      </c>
      <c r="B20" s="141">
        <v>1</v>
      </c>
      <c r="C20" s="162" t="s">
        <v>26</v>
      </c>
      <c r="D20" s="165" t="s">
        <v>86</v>
      </c>
      <c r="E20" s="163" t="s">
        <v>87</v>
      </c>
      <c r="F20" s="292">
        <v>16</v>
      </c>
      <c r="G20" s="131"/>
      <c r="H20" s="9"/>
      <c r="I20" s="9"/>
      <c r="J20" s="27"/>
      <c r="K20" s="19"/>
      <c r="L20" s="67"/>
      <c r="M20" s="228"/>
      <c r="N20" s="70"/>
      <c r="O20" s="124"/>
      <c r="P20" s="122"/>
      <c r="Q20" s="9"/>
    </row>
    <row r="21" spans="1:22" ht="30" customHeight="1" thickBot="1" x14ac:dyDescent="0.4">
      <c r="A21" s="50"/>
      <c r="B21" s="1403" t="s">
        <v>0</v>
      </c>
      <c r="C21" s="1351"/>
      <c r="D21" s="1352"/>
      <c r="E21" s="69" t="s">
        <v>11</v>
      </c>
      <c r="F21" s="224">
        <f>O21</f>
        <v>9</v>
      </c>
      <c r="G21" s="110"/>
      <c r="J21" s="1370" t="s">
        <v>23</v>
      </c>
      <c r="K21" s="1371"/>
      <c r="L21" s="1371"/>
      <c r="M21" s="1371"/>
      <c r="N21" s="1398"/>
      <c r="O21" s="225">
        <f>SUM(O7:O17)</f>
        <v>9</v>
      </c>
      <c r="P21" s="222"/>
      <c r="V21">
        <f>F7+F8+F9+F10+F11+F12+F13+F14+F15+F16+F17+F20</f>
        <v>139</v>
      </c>
    </row>
    <row r="22" spans="1:22" ht="36" customHeight="1" x14ac:dyDescent="0.25">
      <c r="A22" s="40"/>
      <c r="B22" s="1402" t="s">
        <v>13</v>
      </c>
      <c r="C22" s="1354"/>
      <c r="D22" s="1376"/>
      <c r="E22" s="7"/>
      <c r="F22" s="243">
        <f>SUM(F7:F20)</f>
        <v>153</v>
      </c>
      <c r="G22" s="111"/>
      <c r="J22" s="31"/>
      <c r="K22" s="1377"/>
      <c r="L22" s="1377"/>
      <c r="M22" s="1377"/>
      <c r="N22" s="32"/>
      <c r="O22" s="33"/>
      <c r="P22" s="31"/>
    </row>
    <row r="23" spans="1:22" ht="36" customHeight="1" thickBot="1" x14ac:dyDescent="0.35">
      <c r="A23" s="41"/>
      <c r="B23" s="1390" t="s">
        <v>14</v>
      </c>
      <c r="C23" s="1356"/>
      <c r="D23" s="1378"/>
      <c r="E23" s="42"/>
      <c r="F23" s="201">
        <f>F22+F21</f>
        <v>162</v>
      </c>
      <c r="G23" s="112"/>
      <c r="J23" s="79" t="s">
        <v>32</v>
      </c>
      <c r="K23" s="80"/>
      <c r="L23" s="80"/>
      <c r="M23" s="81"/>
      <c r="N23" s="99"/>
      <c r="O23" s="100"/>
      <c r="P23" s="79"/>
    </row>
    <row r="24" spans="1:22" ht="36" customHeight="1" x14ac:dyDescent="0.3">
      <c r="A24" s="277"/>
      <c r="B24" s="278"/>
      <c r="C24" s="279"/>
      <c r="D24" s="280"/>
      <c r="E24" s="282" t="s">
        <v>118</v>
      </c>
      <c r="F24" s="281"/>
      <c r="G24" s="112"/>
      <c r="J24" s="79"/>
      <c r="K24" s="80"/>
      <c r="L24" s="80"/>
      <c r="M24" s="81"/>
      <c r="N24" s="99"/>
      <c r="O24" s="100"/>
      <c r="P24" s="79"/>
    </row>
    <row r="25" spans="1:22" ht="36" customHeight="1" x14ac:dyDescent="0.3">
      <c r="A25" s="277"/>
      <c r="B25" s="278"/>
      <c r="C25" s="279"/>
      <c r="D25" s="280"/>
      <c r="E25" s="283" t="s">
        <v>117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22" ht="36" customHeight="1" thickBot="1" x14ac:dyDescent="0.35">
      <c r="A26" s="277"/>
      <c r="B26" s="317"/>
      <c r="C26" s="162" t="s">
        <v>26</v>
      </c>
      <c r="D26" s="166" t="s">
        <v>54</v>
      </c>
      <c r="E26" s="167" t="s">
        <v>54</v>
      </c>
      <c r="F26" s="169">
        <v>15</v>
      </c>
      <c r="G26" s="112"/>
      <c r="J26" s="79"/>
      <c r="K26" s="80"/>
      <c r="L26" s="80"/>
      <c r="M26" s="81"/>
      <c r="N26" s="99"/>
      <c r="O26" s="100"/>
      <c r="P26" s="79"/>
    </row>
    <row r="27" spans="1:22" ht="36" customHeight="1" x14ac:dyDescent="0.3">
      <c r="A27" s="168">
        <v>6</v>
      </c>
      <c r="B27" s="314" t="s">
        <v>21</v>
      </c>
      <c r="C27" s="314"/>
      <c r="D27" s="315" t="s">
        <v>1</v>
      </c>
      <c r="E27" s="315" t="s">
        <v>19</v>
      </c>
      <c r="F27" s="316" t="s">
        <v>20</v>
      </c>
      <c r="G27" s="109"/>
      <c r="J27" s="79"/>
      <c r="K27" s="80"/>
      <c r="L27" s="80"/>
      <c r="M27" s="81"/>
      <c r="N27" s="99"/>
      <c r="O27" s="100"/>
      <c r="P27" s="79"/>
    </row>
    <row r="28" spans="1:22" ht="36" customHeight="1" thickBot="1" x14ac:dyDescent="0.35">
      <c r="A28" s="244">
        <v>7</v>
      </c>
      <c r="B28" s="329"/>
      <c r="C28" s="329"/>
      <c r="D28" s="329"/>
      <c r="E28" s="329"/>
      <c r="F28" s="330"/>
      <c r="G28" s="113"/>
      <c r="J28" s="79"/>
      <c r="K28" s="80"/>
      <c r="L28" s="80"/>
      <c r="M28" s="81"/>
      <c r="N28" s="99"/>
      <c r="O28" s="100"/>
      <c r="P28" s="79"/>
    </row>
    <row r="29" spans="1:22" ht="36" customHeight="1" thickBot="1" x14ac:dyDescent="0.35">
      <c r="A29" s="161">
        <v>8</v>
      </c>
      <c r="B29" s="89">
        <v>2</v>
      </c>
      <c r="C29" s="90" t="s">
        <v>27</v>
      </c>
      <c r="D29" s="150" t="s">
        <v>51</v>
      </c>
      <c r="E29" s="84" t="s">
        <v>53</v>
      </c>
      <c r="F29" s="155">
        <v>11</v>
      </c>
      <c r="G29" s="117"/>
      <c r="J29" s="79"/>
      <c r="K29" s="80"/>
      <c r="L29" s="80"/>
      <c r="M29" s="81"/>
      <c r="N29" s="99"/>
      <c r="O29" s="100"/>
      <c r="P29" s="79"/>
    </row>
    <row r="30" spans="1:22" ht="36" customHeight="1" thickBot="1" x14ac:dyDescent="0.35">
      <c r="A30" s="277"/>
      <c r="B30" s="94">
        <v>2</v>
      </c>
      <c r="C30" s="205" t="s">
        <v>27</v>
      </c>
      <c r="D30" s="154" t="s">
        <v>80</v>
      </c>
      <c r="E30" s="95" t="s">
        <v>52</v>
      </c>
      <c r="F30" s="157">
        <v>11</v>
      </c>
      <c r="G30" s="117"/>
      <c r="J30" s="79"/>
      <c r="K30" s="80"/>
      <c r="L30" s="80"/>
      <c r="M30" s="81"/>
      <c r="N30" s="99"/>
      <c r="O30" s="100"/>
      <c r="P30" s="79"/>
    </row>
    <row r="31" spans="1:22" ht="22.5" customHeight="1" x14ac:dyDescent="0.25">
      <c r="A31" s="35"/>
      <c r="B31" s="203">
        <v>3</v>
      </c>
      <c r="C31" s="97" t="s">
        <v>27</v>
      </c>
      <c r="D31" s="152" t="s">
        <v>84</v>
      </c>
      <c r="E31" s="87" t="s">
        <v>33</v>
      </c>
      <c r="F31" s="204">
        <v>12</v>
      </c>
      <c r="G31" s="129"/>
      <c r="J31" s="35"/>
      <c r="K31" s="36" t="s">
        <v>21</v>
      </c>
      <c r="L31" s="36"/>
      <c r="M31" s="37" t="s">
        <v>1</v>
      </c>
      <c r="N31" s="37" t="s">
        <v>19</v>
      </c>
      <c r="O31" s="38" t="s">
        <v>20</v>
      </c>
      <c r="P31" s="35"/>
    </row>
    <row r="32" spans="1:22" ht="28.5" thickBot="1" x14ac:dyDescent="0.3">
      <c r="A32" s="328" t="s">
        <v>4</v>
      </c>
      <c r="B32" s="1">
        <v>3</v>
      </c>
      <c r="C32" s="92" t="s">
        <v>27</v>
      </c>
      <c r="D32" s="152" t="s">
        <v>12</v>
      </c>
      <c r="E32" s="87" t="s">
        <v>39</v>
      </c>
      <c r="F32" s="156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203">
        <v>1</v>
      </c>
      <c r="C33" s="236" t="s">
        <v>27</v>
      </c>
      <c r="D33" s="152" t="s">
        <v>81</v>
      </c>
      <c r="E33" s="87" t="s">
        <v>72</v>
      </c>
      <c r="F33" s="204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144">
        <v>1</v>
      </c>
      <c r="C34" s="92" t="s">
        <v>27</v>
      </c>
      <c r="D34" s="152" t="s">
        <v>82</v>
      </c>
      <c r="E34" s="87" t="s">
        <v>83</v>
      </c>
      <c r="F34" s="158">
        <v>10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>
        <v>2</v>
      </c>
      <c r="C35" s="202" t="s">
        <v>26</v>
      </c>
      <c r="D35" s="272" t="s">
        <v>57</v>
      </c>
      <c r="E35" s="273" t="s">
        <v>58</v>
      </c>
      <c r="F35" s="274">
        <v>8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1</v>
      </c>
      <c r="C36" s="202" t="s">
        <v>26</v>
      </c>
      <c r="D36" s="165" t="s">
        <v>89</v>
      </c>
      <c r="E36" s="163" t="s">
        <v>87</v>
      </c>
      <c r="F36" s="274">
        <v>10</v>
      </c>
      <c r="G36" s="125"/>
      <c r="H36" s="9" t="s">
        <v>10</v>
      </c>
      <c r="I36" s="9">
        <f>SUM(F31:F32)</f>
        <v>18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58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SUM(F29:F36)</f>
        <v>89</v>
      </c>
      <c r="G38" s="111"/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89</v>
      </c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101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100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36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customHeight="1" x14ac:dyDescent="0.25">
      <c r="A43" s="284"/>
      <c r="B43" s="279"/>
      <c r="C43" s="279"/>
      <c r="D43" s="279"/>
      <c r="E43" s="285"/>
      <c r="F43" s="286"/>
      <c r="G43" s="112"/>
      <c r="J43" s="28"/>
      <c r="K43" s="331"/>
      <c r="L43" s="331"/>
      <c r="M43" s="331"/>
      <c r="N43" s="29"/>
      <c r="O43" s="30"/>
      <c r="P43" s="28"/>
    </row>
    <row r="44" spans="1:16" ht="36" customHeight="1" x14ac:dyDescent="0.25">
      <c r="A44" s="284"/>
      <c r="J44" s="28"/>
      <c r="K44" s="331"/>
      <c r="L44" s="331"/>
      <c r="M44" s="331"/>
      <c r="N44" s="29"/>
      <c r="O44" s="30"/>
      <c r="P44" s="28"/>
    </row>
    <row r="45" spans="1:16" ht="36" customHeight="1" x14ac:dyDescent="0.35">
      <c r="A45" s="284"/>
      <c r="B45" s="333"/>
      <c r="C45" s="333"/>
      <c r="D45" s="1386" t="s">
        <v>17</v>
      </c>
      <c r="E45" s="1387"/>
      <c r="F45" s="290">
        <f>F22+F38</f>
        <v>242</v>
      </c>
      <c r="G45" s="115"/>
      <c r="J45" s="28"/>
      <c r="K45" s="331"/>
      <c r="L45" s="331"/>
      <c r="M45" s="331"/>
      <c r="N45" s="29"/>
      <c r="O45" s="30"/>
      <c r="P45" s="28"/>
    </row>
    <row r="46" spans="1:16" ht="36" customHeight="1" x14ac:dyDescent="0.35">
      <c r="A46" s="284"/>
      <c r="B46" s="335"/>
      <c r="C46" s="335"/>
      <c r="D46" s="1388" t="s">
        <v>119</v>
      </c>
      <c r="E46" s="1389"/>
      <c r="F46" s="291">
        <f>F23+F39</f>
        <v>251</v>
      </c>
      <c r="G46" s="116"/>
      <c r="J46" s="28"/>
      <c r="K46" s="331"/>
      <c r="L46" s="331"/>
      <c r="M46" s="331"/>
      <c r="N46" s="29"/>
      <c r="O46" s="30"/>
      <c r="P46" s="28"/>
    </row>
    <row r="47" spans="1:16" ht="36" customHeight="1" x14ac:dyDescent="0.25">
      <c r="A47" s="284"/>
      <c r="J47" s="28"/>
      <c r="K47" s="331"/>
      <c r="L47" s="331"/>
      <c r="M47" s="331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332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334" t="s">
        <v>18</v>
      </c>
      <c r="B50" s="11">
        <v>2</v>
      </c>
      <c r="C50" s="16" t="s">
        <v>26</v>
      </c>
      <c r="D50" s="150" t="s">
        <v>43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2</v>
      </c>
      <c r="C51" s="17" t="s">
        <v>26</v>
      </c>
      <c r="D51" s="151" t="s">
        <v>44</v>
      </c>
      <c r="E51" s="132"/>
      <c r="F51" s="146"/>
      <c r="J51" s="143">
        <v>1</v>
      </c>
      <c r="K51" s="11">
        <v>2</v>
      </c>
      <c r="L51" s="16" t="s">
        <v>26</v>
      </c>
      <c r="M51" s="245" t="s">
        <v>43</v>
      </c>
      <c r="N51" s="137"/>
      <c r="O51" s="106"/>
    </row>
    <row r="52" spans="1:15" ht="32.25" thickBot="1" x14ac:dyDescent="0.35">
      <c r="A52" s="199" t="s">
        <v>62</v>
      </c>
      <c r="B52" s="13">
        <v>2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2</v>
      </c>
      <c r="L52" s="17" t="s">
        <v>26</v>
      </c>
      <c r="M52" s="246" t="s">
        <v>44</v>
      </c>
      <c r="N52" s="132"/>
      <c r="O52" s="107"/>
    </row>
    <row r="53" spans="1:15" ht="32.25" thickBot="1" x14ac:dyDescent="0.3">
      <c r="A53" s="54"/>
      <c r="B53" s="13">
        <v>2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2</v>
      </c>
      <c r="L53" s="134" t="s">
        <v>25</v>
      </c>
      <c r="M53" s="247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2</v>
      </c>
      <c r="C54" s="139" t="s">
        <v>27</v>
      </c>
      <c r="D54" s="153" t="s">
        <v>50</v>
      </c>
      <c r="E54" s="86" t="s">
        <v>91</v>
      </c>
      <c r="F54" s="149">
        <v>1</v>
      </c>
      <c r="J54" s="197">
        <v>4</v>
      </c>
      <c r="K54" s="13">
        <v>2</v>
      </c>
      <c r="L54" s="66" t="s">
        <v>27</v>
      </c>
      <c r="M54" s="247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1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2</v>
      </c>
      <c r="L55" s="139" t="s">
        <v>27</v>
      </c>
      <c r="M55" s="248" t="s">
        <v>50</v>
      </c>
      <c r="N55" s="86" t="s">
        <v>93</v>
      </c>
      <c r="O55" s="108">
        <v>1</v>
      </c>
    </row>
    <row r="56" spans="1:15" ht="45.75" customHeight="1" x14ac:dyDescent="0.25">
      <c r="A56" s="196">
        <v>3</v>
      </c>
      <c r="B56" s="13">
        <v>1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1</v>
      </c>
      <c r="L56" s="135" t="s">
        <v>26</v>
      </c>
      <c r="M56" s="247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3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1</v>
      </c>
      <c r="L57" s="13" t="s">
        <v>26</v>
      </c>
      <c r="M57" s="246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4</v>
      </c>
      <c r="C58" s="75" t="s">
        <v>25</v>
      </c>
      <c r="D58" s="150" t="s">
        <v>3</v>
      </c>
      <c r="F58" s="149"/>
      <c r="J58" s="75">
        <v>8</v>
      </c>
      <c r="K58" s="15">
        <v>3</v>
      </c>
      <c r="L58" s="75" t="s">
        <v>25</v>
      </c>
      <c r="M58" s="248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4</v>
      </c>
      <c r="C59" s="76" t="s">
        <v>25</v>
      </c>
      <c r="D59" s="153" t="s">
        <v>6</v>
      </c>
      <c r="E59" s="84" t="s">
        <v>97</v>
      </c>
      <c r="F59" s="145">
        <v>1</v>
      </c>
      <c r="J59" s="76">
        <v>9</v>
      </c>
      <c r="K59" s="16">
        <v>4</v>
      </c>
      <c r="L59" s="76" t="s">
        <v>25</v>
      </c>
      <c r="M59" s="245" t="s">
        <v>3</v>
      </c>
      <c r="N59" s="84"/>
      <c r="O59" s="106"/>
    </row>
    <row r="60" spans="1:15" ht="45.75" customHeight="1" thickBot="1" x14ac:dyDescent="0.3">
      <c r="A60" s="13">
        <v>7</v>
      </c>
      <c r="B60" s="18">
        <v>1</v>
      </c>
      <c r="C60" s="139" t="s">
        <v>27</v>
      </c>
      <c r="D60" s="154" t="s">
        <v>71</v>
      </c>
      <c r="E60" s="86"/>
      <c r="F60" s="149"/>
      <c r="J60" s="139">
        <v>10</v>
      </c>
      <c r="K60" s="18">
        <v>4</v>
      </c>
      <c r="L60" s="139" t="s">
        <v>27</v>
      </c>
      <c r="M60" s="248" t="s">
        <v>6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70</v>
      </c>
      <c r="E61" s="95" t="s">
        <v>85</v>
      </c>
      <c r="F61" s="147">
        <v>2</v>
      </c>
      <c r="J61" s="230">
        <v>11</v>
      </c>
      <c r="K61" s="141">
        <v>1</v>
      </c>
      <c r="L61" s="142" t="s">
        <v>25</v>
      </c>
      <c r="M61" s="249" t="s">
        <v>71</v>
      </c>
      <c r="N61" s="95" t="s">
        <v>108</v>
      </c>
      <c r="O61" s="140">
        <v>1</v>
      </c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1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3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19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19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B64:D64"/>
    <mergeCell ref="B22:D22"/>
    <mergeCell ref="K22:M22"/>
    <mergeCell ref="B23:D23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1:D21"/>
    <mergeCell ref="J21:N21"/>
  </mergeCells>
  <pageMargins left="0.78740157480314965" right="0.19685039370078741" top="0.19685039370078741" bottom="0.15748031496062992" header="0" footer="0"/>
  <pageSetup paperSize="9" scale="2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pageSetUpPr fitToPage="1"/>
  </sheetPr>
  <dimension ref="A1:X74"/>
  <sheetViews>
    <sheetView topLeftCell="A25" zoomScale="70" zoomScaleNormal="70" zoomScalePageLayoutView="60" workbookViewId="0">
      <selection activeCell="E20" sqref="E20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  <col min="18" max="18" width="6.42578125" bestFit="1" customWidth="1"/>
    <col min="19" max="21" width="6" customWidth="1"/>
  </cols>
  <sheetData>
    <row r="1" spans="1:24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24" ht="28.5" x14ac:dyDescent="0.45">
      <c r="A2" s="101"/>
      <c r="B2" s="101"/>
      <c r="C2" s="101"/>
      <c r="D2" s="101"/>
      <c r="E2" s="105" t="s">
        <v>5</v>
      </c>
      <c r="F2" s="102" t="s">
        <v>122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24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24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24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24" ht="15.75" thickBot="1" x14ac:dyDescent="0.3">
      <c r="A6" s="1392" t="s">
        <v>2</v>
      </c>
      <c r="B6" s="1393"/>
      <c r="C6" s="1393"/>
      <c r="D6" s="1393"/>
      <c r="E6" s="1393"/>
      <c r="F6" s="1394"/>
      <c r="G6" s="319"/>
      <c r="J6" s="1395" t="s">
        <v>2</v>
      </c>
      <c r="K6" s="1396"/>
      <c r="L6" s="1396"/>
      <c r="M6" s="1396"/>
      <c r="N6" s="1396"/>
      <c r="O6" s="1397"/>
    </row>
    <row r="7" spans="1:24" ht="46.5" customHeight="1" thickBot="1" x14ac:dyDescent="0.35">
      <c r="A7" s="10">
        <v>1</v>
      </c>
      <c r="B7" s="11">
        <v>2</v>
      </c>
      <c r="C7" s="16" t="s">
        <v>26</v>
      </c>
      <c r="D7" s="150" t="s">
        <v>43</v>
      </c>
      <c r="E7" s="137" t="s">
        <v>45</v>
      </c>
      <c r="F7" s="271">
        <v>11</v>
      </c>
      <c r="G7" s="270"/>
      <c r="J7" s="10">
        <v>1</v>
      </c>
      <c r="K7" s="15">
        <v>3</v>
      </c>
      <c r="L7" s="266" t="s">
        <v>25</v>
      </c>
      <c r="M7" s="254" t="s">
        <v>7</v>
      </c>
      <c r="N7" s="255" t="s">
        <v>9</v>
      </c>
      <c r="O7" s="62">
        <v>1</v>
      </c>
      <c r="P7" s="93" t="s">
        <v>102</v>
      </c>
      <c r="R7" s="177" t="s">
        <v>61</v>
      </c>
      <c r="S7" s="185" t="e">
        <f>SUM(T7:U7)</f>
        <v>#REF!</v>
      </c>
      <c r="T7" s="186" t="e">
        <f>SUM(#REF!)</f>
        <v>#REF!</v>
      </c>
      <c r="U7" s="185">
        <v>0</v>
      </c>
    </row>
    <row r="8" spans="1:24" ht="57" customHeight="1" x14ac:dyDescent="0.3">
      <c r="A8" s="12">
        <v>2</v>
      </c>
      <c r="B8" s="13">
        <v>2</v>
      </c>
      <c r="C8" s="17" t="s">
        <v>26</v>
      </c>
      <c r="D8" s="151" t="s">
        <v>44</v>
      </c>
      <c r="E8" s="132" t="s">
        <v>63</v>
      </c>
      <c r="F8" s="146">
        <v>14</v>
      </c>
      <c r="G8" s="118" t="s">
        <v>0</v>
      </c>
      <c r="J8" s="12">
        <v>2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3</v>
      </c>
      <c r="P8" s="96" t="s">
        <v>92</v>
      </c>
      <c r="R8" s="177" t="s">
        <v>37</v>
      </c>
      <c r="S8" s="187" t="e">
        <f>SUM(T8:U8)</f>
        <v>#REF!</v>
      </c>
      <c r="T8" s="186" t="e">
        <f>F7+F8+F12+F13+O8+O13+#REF!</f>
        <v>#REF!</v>
      </c>
      <c r="U8" s="187">
        <f>SUM(F35)</f>
        <v>8</v>
      </c>
    </row>
    <row r="9" spans="1:24" ht="72" customHeight="1" thickBot="1" x14ac:dyDescent="0.35">
      <c r="A9" s="24">
        <v>3</v>
      </c>
      <c r="B9" s="13">
        <v>2</v>
      </c>
      <c r="C9" s="134" t="s">
        <v>25</v>
      </c>
      <c r="D9" s="152" t="s">
        <v>47</v>
      </c>
      <c r="E9" s="87" t="s">
        <v>46</v>
      </c>
      <c r="F9" s="146">
        <v>9</v>
      </c>
      <c r="G9" s="131"/>
      <c r="J9" s="24">
        <v>3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2</v>
      </c>
      <c r="P9" s="91" t="s">
        <v>105</v>
      </c>
      <c r="R9" s="178" t="s">
        <v>38</v>
      </c>
      <c r="S9" s="188" t="e">
        <f>SUM(T9:U9)</f>
        <v>#REF!</v>
      </c>
      <c r="T9" s="189">
        <f>F9+F10+F11+F14+F15+F16+F20+O10+O11+O15+O20</f>
        <v>88</v>
      </c>
      <c r="U9" s="190" t="e">
        <f>F29+F30+F31+F32+#REF!+#REF!+#REF!</f>
        <v>#REF!</v>
      </c>
    </row>
    <row r="10" spans="1:24" ht="63.75" customHeight="1" thickBot="1" x14ac:dyDescent="0.35">
      <c r="A10" s="12">
        <v>4</v>
      </c>
      <c r="B10" s="13">
        <v>2</v>
      </c>
      <c r="C10" s="66" t="s">
        <v>27</v>
      </c>
      <c r="D10" s="152" t="s">
        <v>48</v>
      </c>
      <c r="E10" s="133" t="s">
        <v>49</v>
      </c>
      <c r="F10" s="146">
        <v>12</v>
      </c>
      <c r="G10" s="131" t="s">
        <v>124</v>
      </c>
      <c r="H10" s="9"/>
      <c r="I10" s="9"/>
      <c r="J10" s="14">
        <v>4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2</v>
      </c>
      <c r="P10" s="123" t="s">
        <v>36</v>
      </c>
      <c r="Q10" s="9"/>
      <c r="R10" s="179"/>
      <c r="S10" s="191" t="e">
        <f>SUM(S7:S9)</f>
        <v>#REF!</v>
      </c>
      <c r="T10" s="192" t="e">
        <f>SUM(T7:T9)</f>
        <v>#REF!</v>
      </c>
      <c r="U10" s="193" t="e">
        <f>SUM(U8:U9)</f>
        <v>#REF!</v>
      </c>
    </row>
    <row r="11" spans="1:24" ht="46.5" customHeight="1" thickBot="1" x14ac:dyDescent="0.3">
      <c r="A11" s="160">
        <v>5</v>
      </c>
      <c r="B11" s="13">
        <v>2</v>
      </c>
      <c r="C11" s="65" t="s">
        <v>27</v>
      </c>
      <c r="D11" s="151" t="s">
        <v>79</v>
      </c>
      <c r="E11" s="85" t="s">
        <v>52</v>
      </c>
      <c r="F11" s="146">
        <v>13</v>
      </c>
      <c r="G11" s="131"/>
      <c r="J11" s="10"/>
      <c r="K11" s="19"/>
      <c r="L11" s="269"/>
      <c r="M11" s="264"/>
      <c r="N11" s="265"/>
      <c r="O11" s="60"/>
      <c r="P11" s="122"/>
      <c r="R11" s="183"/>
      <c r="S11" s="184" t="s">
        <v>40</v>
      </c>
      <c r="T11" s="184" t="s">
        <v>41</v>
      </c>
      <c r="U11" s="184" t="s">
        <v>42</v>
      </c>
    </row>
    <row r="12" spans="1:24" ht="46.5" customHeight="1" x14ac:dyDescent="0.3">
      <c r="A12" s="25">
        <v>9</v>
      </c>
      <c r="B12" s="135">
        <v>1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  <c r="R12" s="180" t="s">
        <v>59</v>
      </c>
      <c r="S12" s="187">
        <f>SUM(T12:U12)</f>
        <v>98</v>
      </c>
      <c r="T12" s="186">
        <f>SUM(F10,F11,F16)+O15</f>
        <v>37</v>
      </c>
      <c r="U12" s="187">
        <f>SUM(F29:F33)</f>
        <v>61</v>
      </c>
      <c r="X12">
        <f>F9+F14+F15+F17+F20</f>
        <v>64</v>
      </c>
    </row>
    <row r="13" spans="1:24" ht="46.5" customHeight="1" x14ac:dyDescent="0.3">
      <c r="A13" s="24">
        <v>10</v>
      </c>
      <c r="B13" s="13">
        <v>1</v>
      </c>
      <c r="C13" s="13" t="s">
        <v>26</v>
      </c>
      <c r="D13" s="253" t="s">
        <v>69</v>
      </c>
      <c r="E13" s="85" t="s">
        <v>75</v>
      </c>
      <c r="F13" s="146">
        <v>7</v>
      </c>
      <c r="G13" s="131" t="s">
        <v>0</v>
      </c>
      <c r="J13" s="24"/>
      <c r="K13" s="17"/>
      <c r="L13" s="17"/>
      <c r="M13" s="77"/>
      <c r="N13" s="85"/>
      <c r="O13" s="107"/>
      <c r="P13" s="121"/>
      <c r="R13" s="180" t="s">
        <v>26</v>
      </c>
      <c r="S13" s="187" t="e">
        <f>SUM(T13:U13)</f>
        <v>#REF!</v>
      </c>
      <c r="T13" s="186" t="e">
        <f>SUM(F7,F8,#REF!,F12,F13,O8,O13)</f>
        <v>#REF!</v>
      </c>
      <c r="U13" s="187">
        <f>SUM(F35)</f>
        <v>8</v>
      </c>
      <c r="X13">
        <f>F10+F11+F16</f>
        <v>37</v>
      </c>
    </row>
    <row r="14" spans="1:24" ht="64.5" customHeight="1" thickBot="1" x14ac:dyDescent="0.35">
      <c r="A14" s="26">
        <v>11</v>
      </c>
      <c r="B14" s="15">
        <v>3</v>
      </c>
      <c r="C14" s="75" t="s">
        <v>25</v>
      </c>
      <c r="D14" s="153" t="s">
        <v>7</v>
      </c>
      <c r="E14" s="86" t="s">
        <v>28</v>
      </c>
      <c r="F14" s="149">
        <v>16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  <c r="R14" s="181" t="s">
        <v>60</v>
      </c>
      <c r="S14" s="188" t="e">
        <f>SUM(T14:U14)</f>
        <v>#REF!</v>
      </c>
      <c r="T14" s="189" t="e">
        <f>SUM(#REF!)</f>
        <v>#REF!</v>
      </c>
      <c r="U14" s="188">
        <v>0</v>
      </c>
      <c r="X14">
        <f>SUM(X12:X13)</f>
        <v>101</v>
      </c>
    </row>
    <row r="15" spans="1:24" ht="58.5" customHeight="1" thickBot="1" x14ac:dyDescent="0.35">
      <c r="A15" s="143">
        <v>12</v>
      </c>
      <c r="B15" s="16">
        <v>4</v>
      </c>
      <c r="C15" s="76" t="s">
        <v>25</v>
      </c>
      <c r="D15" s="150" t="s">
        <v>3</v>
      </c>
      <c r="E15" s="84" t="s">
        <v>29</v>
      </c>
      <c r="F15" s="145">
        <v>8</v>
      </c>
      <c r="G15" s="131" t="s">
        <v>123</v>
      </c>
      <c r="J15" s="25"/>
      <c r="K15" s="68"/>
      <c r="L15" s="71"/>
      <c r="M15" s="227"/>
      <c r="N15" s="73"/>
      <c r="O15" s="72"/>
      <c r="P15" s="123"/>
      <c r="R15" s="182"/>
      <c r="S15" s="191" t="e">
        <f>SUM(T15:U15)</f>
        <v>#REF!</v>
      </c>
      <c r="T15" s="194" t="e">
        <f>SUM(T12:T14)</f>
        <v>#REF!</v>
      </c>
      <c r="U15" s="191">
        <f>SUM(U12:U14)</f>
        <v>69</v>
      </c>
      <c r="X15" t="e">
        <f>F7+F8+#REF!+F12+F13</f>
        <v>#REF!</v>
      </c>
    </row>
    <row r="16" spans="1:24" ht="66" customHeight="1" thickBot="1" x14ac:dyDescent="0.35">
      <c r="A16" s="14">
        <v>13</v>
      </c>
      <c r="B16" s="18">
        <v>4</v>
      </c>
      <c r="C16" s="139" t="s">
        <v>27</v>
      </c>
      <c r="D16" s="153" t="s">
        <v>78</v>
      </c>
      <c r="E16" s="86" t="s">
        <v>30</v>
      </c>
      <c r="F16" s="149">
        <v>12</v>
      </c>
      <c r="G16" s="223" t="s">
        <v>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  <c r="R16" s="183"/>
      <c r="S16" s="184" t="s">
        <v>40</v>
      </c>
      <c r="T16" s="184" t="s">
        <v>41</v>
      </c>
      <c r="U16" s="184" t="s">
        <v>42</v>
      </c>
      <c r="X16">
        <v>9</v>
      </c>
    </row>
    <row r="17" spans="1:22" ht="83.25" customHeight="1" thickBot="1" x14ac:dyDescent="0.3">
      <c r="A17" s="229">
        <v>14</v>
      </c>
      <c r="B17" s="141">
        <v>1</v>
      </c>
      <c r="C17" s="230" t="s">
        <v>25</v>
      </c>
      <c r="D17" s="154" t="s">
        <v>71</v>
      </c>
      <c r="E17" s="95" t="s">
        <v>76</v>
      </c>
      <c r="F17" s="147">
        <v>15</v>
      </c>
      <c r="G17" s="276"/>
      <c r="H17" s="9"/>
      <c r="I17" s="9"/>
      <c r="J17" s="229"/>
      <c r="L17" s="231"/>
      <c r="M17" s="98"/>
      <c r="N17" s="95"/>
      <c r="O17" s="232"/>
      <c r="P17" s="233"/>
      <c r="Q17" s="9"/>
      <c r="R17" s="234"/>
      <c r="S17" s="235"/>
      <c r="T17" s="235"/>
      <c r="U17" s="235"/>
    </row>
    <row r="18" spans="1:22" ht="83.25" customHeight="1" thickBot="1" x14ac:dyDescent="0.3">
      <c r="A18" s="229"/>
      <c r="B18" s="141">
        <v>1</v>
      </c>
      <c r="C18" s="142" t="s">
        <v>25</v>
      </c>
      <c r="D18" s="251" t="s">
        <v>70</v>
      </c>
      <c r="E18" s="95" t="s">
        <v>77</v>
      </c>
      <c r="F18" s="147">
        <v>14</v>
      </c>
      <c r="G18" s="276"/>
      <c r="H18" s="9"/>
      <c r="I18" s="9"/>
      <c r="J18" s="229"/>
      <c r="L18" s="231"/>
      <c r="M18" s="98"/>
      <c r="N18" s="95"/>
      <c r="O18" s="232"/>
      <c r="P18" s="233"/>
      <c r="Q18" s="9"/>
      <c r="R18" s="234"/>
      <c r="S18" s="235"/>
      <c r="T18" s="235"/>
      <c r="U18" s="235"/>
    </row>
    <row r="19" spans="1:22" ht="36.75" customHeight="1" thickBot="1" x14ac:dyDescent="0.3">
      <c r="A19" s="229"/>
      <c r="B19" s="141">
        <v>2</v>
      </c>
      <c r="C19" s="162" t="s">
        <v>26</v>
      </c>
      <c r="D19" s="165" t="s">
        <v>55</v>
      </c>
      <c r="E19" s="163" t="s">
        <v>56</v>
      </c>
      <c r="F19" s="164">
        <v>0</v>
      </c>
      <c r="G19" s="276" t="s">
        <v>121</v>
      </c>
      <c r="H19" s="9"/>
      <c r="I19" s="9"/>
      <c r="J19" s="229"/>
      <c r="L19" s="231"/>
      <c r="M19" s="98"/>
      <c r="N19" s="95"/>
      <c r="O19" s="232"/>
      <c r="P19" s="233"/>
      <c r="Q19" s="9"/>
      <c r="R19" s="234"/>
      <c r="S19" s="235"/>
      <c r="T19" s="235"/>
      <c r="U19" s="235"/>
    </row>
    <row r="20" spans="1:22" ht="46.5" customHeight="1" thickBot="1" x14ac:dyDescent="0.3">
      <c r="A20" s="138">
        <v>15</v>
      </c>
      <c r="B20" s="141">
        <v>1</v>
      </c>
      <c r="C20" s="162" t="s">
        <v>26</v>
      </c>
      <c r="D20" s="165" t="s">
        <v>86</v>
      </c>
      <c r="E20" s="163" t="s">
        <v>87</v>
      </c>
      <c r="F20" s="292">
        <v>16</v>
      </c>
      <c r="G20" s="131"/>
      <c r="H20" s="9"/>
      <c r="I20" s="9"/>
      <c r="J20" s="27"/>
      <c r="K20" s="19"/>
      <c r="L20" s="67"/>
      <c r="M20" s="228"/>
      <c r="N20" s="70"/>
      <c r="O20" s="124"/>
      <c r="P20" s="122"/>
      <c r="Q20" s="9"/>
    </row>
    <row r="21" spans="1:22" ht="30" customHeight="1" thickBot="1" x14ac:dyDescent="0.4">
      <c r="A21" s="50"/>
      <c r="B21" s="1403" t="s">
        <v>0</v>
      </c>
      <c r="C21" s="1351"/>
      <c r="D21" s="1352"/>
      <c r="E21" s="69" t="s">
        <v>11</v>
      </c>
      <c r="F21" s="224">
        <f>O21</f>
        <v>8</v>
      </c>
      <c r="G21" s="110"/>
      <c r="J21" s="1370" t="s">
        <v>23</v>
      </c>
      <c r="K21" s="1371"/>
      <c r="L21" s="1371"/>
      <c r="M21" s="1371"/>
      <c r="N21" s="1398"/>
      <c r="O21" s="225">
        <f>SUM(O7:O17)</f>
        <v>8</v>
      </c>
      <c r="P21" s="222"/>
      <c r="V21">
        <f>F7+F8+F9+F10+F11+F12+F13+F14+F15+F16+F17+F20</f>
        <v>140</v>
      </c>
    </row>
    <row r="22" spans="1:22" ht="36" customHeight="1" x14ac:dyDescent="0.25">
      <c r="A22" s="40"/>
      <c r="B22" s="1402" t="s">
        <v>13</v>
      </c>
      <c r="C22" s="1354"/>
      <c r="D22" s="1376"/>
      <c r="E22" s="7"/>
      <c r="F22" s="243">
        <f>SUM(F7:F20)</f>
        <v>154</v>
      </c>
      <c r="G22" s="111"/>
      <c r="J22" s="31"/>
      <c r="K22" s="1377"/>
      <c r="L22" s="1377"/>
      <c r="M22" s="1377"/>
      <c r="N22" s="32"/>
      <c r="O22" s="33"/>
      <c r="P22" s="31"/>
    </row>
    <row r="23" spans="1:22" ht="36" customHeight="1" thickBot="1" x14ac:dyDescent="0.35">
      <c r="A23" s="41"/>
      <c r="B23" s="1390" t="s">
        <v>14</v>
      </c>
      <c r="C23" s="1356"/>
      <c r="D23" s="1378"/>
      <c r="E23" s="42"/>
      <c r="F23" s="201">
        <f>F22+F21</f>
        <v>162</v>
      </c>
      <c r="G23" s="112"/>
      <c r="J23" s="79" t="s">
        <v>32</v>
      </c>
      <c r="K23" s="80"/>
      <c r="L23" s="80"/>
      <c r="M23" s="81"/>
      <c r="N23" s="99"/>
      <c r="O23" s="100"/>
      <c r="P23" s="79"/>
    </row>
    <row r="24" spans="1:22" ht="36" customHeight="1" x14ac:dyDescent="0.3">
      <c r="A24" s="277"/>
      <c r="B24" s="278"/>
      <c r="C24" s="279"/>
      <c r="D24" s="280"/>
      <c r="E24" s="282" t="s">
        <v>118</v>
      </c>
      <c r="F24" s="281"/>
      <c r="G24" s="112"/>
      <c r="J24" s="79"/>
      <c r="K24" s="80"/>
      <c r="L24" s="80"/>
      <c r="M24" s="81"/>
      <c r="N24" s="99"/>
      <c r="O24" s="100"/>
      <c r="P24" s="79"/>
    </row>
    <row r="25" spans="1:22" ht="36" customHeight="1" x14ac:dyDescent="0.3">
      <c r="A25" s="277"/>
      <c r="B25" s="278"/>
      <c r="C25" s="279"/>
      <c r="D25" s="280"/>
      <c r="E25" s="283" t="s">
        <v>117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22" ht="36" customHeight="1" thickBot="1" x14ac:dyDescent="0.35">
      <c r="A26" s="277"/>
      <c r="B26" s="317"/>
      <c r="C26" s="162" t="s">
        <v>26</v>
      </c>
      <c r="D26" s="166" t="s">
        <v>54</v>
      </c>
      <c r="E26" s="167" t="s">
        <v>54</v>
      </c>
      <c r="F26" s="169">
        <v>15</v>
      </c>
      <c r="G26" s="112"/>
      <c r="J26" s="79"/>
      <c r="K26" s="80"/>
      <c r="L26" s="80"/>
      <c r="M26" s="81"/>
      <c r="N26" s="99"/>
      <c r="O26" s="100"/>
      <c r="P26" s="79"/>
    </row>
    <row r="27" spans="1:22" ht="36" customHeight="1" x14ac:dyDescent="0.3">
      <c r="A27" s="168">
        <v>6</v>
      </c>
      <c r="B27" s="314" t="s">
        <v>21</v>
      </c>
      <c r="C27" s="314"/>
      <c r="D27" s="315" t="s">
        <v>1</v>
      </c>
      <c r="E27" s="315" t="s">
        <v>19</v>
      </c>
      <c r="F27" s="316" t="s">
        <v>20</v>
      </c>
      <c r="G27" s="109"/>
      <c r="J27" s="79"/>
      <c r="K27" s="80"/>
      <c r="L27" s="80"/>
      <c r="M27" s="81"/>
      <c r="N27" s="99"/>
      <c r="O27" s="100"/>
      <c r="P27" s="79"/>
    </row>
    <row r="28" spans="1:22" ht="36" customHeight="1" thickBot="1" x14ac:dyDescent="0.35">
      <c r="A28" s="244">
        <v>7</v>
      </c>
      <c r="B28" s="321"/>
      <c r="C28" s="321"/>
      <c r="D28" s="321"/>
      <c r="E28" s="321"/>
      <c r="F28" s="322"/>
      <c r="G28" s="113"/>
      <c r="J28" s="79"/>
      <c r="K28" s="80"/>
      <c r="L28" s="80"/>
      <c r="M28" s="81"/>
      <c r="N28" s="99"/>
      <c r="O28" s="100"/>
      <c r="P28" s="79"/>
    </row>
    <row r="29" spans="1:22" ht="36" customHeight="1" thickBot="1" x14ac:dyDescent="0.35">
      <c r="A29" s="161">
        <v>8</v>
      </c>
      <c r="B29" s="89">
        <v>2</v>
      </c>
      <c r="C29" s="90" t="s">
        <v>27</v>
      </c>
      <c r="D29" s="150" t="s">
        <v>51</v>
      </c>
      <c r="E29" s="84" t="s">
        <v>53</v>
      </c>
      <c r="F29" s="155">
        <v>11</v>
      </c>
      <c r="G29" s="117"/>
      <c r="J29" s="79"/>
      <c r="K29" s="80"/>
      <c r="L29" s="80"/>
      <c r="M29" s="81"/>
      <c r="N29" s="99"/>
      <c r="O29" s="100"/>
      <c r="P29" s="79"/>
    </row>
    <row r="30" spans="1:22" ht="36" customHeight="1" thickBot="1" x14ac:dyDescent="0.35">
      <c r="A30" s="277"/>
      <c r="B30" s="94">
        <v>2</v>
      </c>
      <c r="C30" s="205" t="s">
        <v>27</v>
      </c>
      <c r="D30" s="154" t="s">
        <v>80</v>
      </c>
      <c r="E30" s="95" t="s">
        <v>52</v>
      </c>
      <c r="F30" s="157">
        <v>11</v>
      </c>
      <c r="G30" s="117"/>
      <c r="J30" s="79"/>
      <c r="K30" s="80"/>
      <c r="L30" s="80"/>
      <c r="M30" s="81"/>
      <c r="N30" s="99"/>
      <c r="O30" s="100"/>
      <c r="P30" s="79"/>
    </row>
    <row r="31" spans="1:22" ht="22.5" customHeight="1" x14ac:dyDescent="0.25">
      <c r="A31" s="35"/>
      <c r="B31" s="203">
        <v>3</v>
      </c>
      <c r="C31" s="97" t="s">
        <v>27</v>
      </c>
      <c r="D31" s="152" t="s">
        <v>84</v>
      </c>
      <c r="E31" s="87" t="s">
        <v>33</v>
      </c>
      <c r="F31" s="204">
        <v>12</v>
      </c>
      <c r="G31" s="129"/>
      <c r="J31" s="35"/>
      <c r="K31" s="36" t="s">
        <v>21</v>
      </c>
      <c r="L31" s="36"/>
      <c r="M31" s="37" t="s">
        <v>1</v>
      </c>
      <c r="N31" s="37" t="s">
        <v>19</v>
      </c>
      <c r="O31" s="38" t="s">
        <v>20</v>
      </c>
      <c r="P31" s="35"/>
    </row>
    <row r="32" spans="1:22" ht="28.5" thickBot="1" x14ac:dyDescent="0.3">
      <c r="A32" s="320" t="s">
        <v>4</v>
      </c>
      <c r="B32" s="1">
        <v>3</v>
      </c>
      <c r="C32" s="92" t="s">
        <v>27</v>
      </c>
      <c r="D32" s="152" t="s">
        <v>12</v>
      </c>
      <c r="E32" s="87" t="s">
        <v>39</v>
      </c>
      <c r="F32" s="156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203">
        <v>1</v>
      </c>
      <c r="C33" s="236" t="s">
        <v>27</v>
      </c>
      <c r="D33" s="152" t="s">
        <v>81</v>
      </c>
      <c r="E33" s="87" t="s">
        <v>72</v>
      </c>
      <c r="F33" s="204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144">
        <v>1</v>
      </c>
      <c r="C34" s="92" t="s">
        <v>27</v>
      </c>
      <c r="D34" s="152" t="s">
        <v>82</v>
      </c>
      <c r="E34" s="87" t="s">
        <v>83</v>
      </c>
      <c r="F34" s="158">
        <v>10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>
        <v>2</v>
      </c>
      <c r="C35" s="202" t="s">
        <v>26</v>
      </c>
      <c r="D35" s="272" t="s">
        <v>57</v>
      </c>
      <c r="E35" s="273" t="s">
        <v>58</v>
      </c>
      <c r="F35" s="274">
        <v>8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1</v>
      </c>
      <c r="C36" s="202" t="s">
        <v>26</v>
      </c>
      <c r="D36" s="165" t="s">
        <v>89</v>
      </c>
      <c r="E36" s="163" t="s">
        <v>87</v>
      </c>
      <c r="F36" s="274">
        <v>10</v>
      </c>
      <c r="G36" s="125"/>
      <c r="H36" s="9" t="s">
        <v>10</v>
      </c>
      <c r="I36" s="9">
        <f>SUM(F31:F32)</f>
        <v>18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58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SUM(F29:F36)</f>
        <v>89</v>
      </c>
      <c r="G38" s="111"/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89</v>
      </c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101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100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36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customHeight="1" x14ac:dyDescent="0.25">
      <c r="A43" s="284"/>
      <c r="B43" s="279"/>
      <c r="C43" s="279"/>
      <c r="D43" s="279"/>
      <c r="E43" s="285"/>
      <c r="F43" s="286"/>
      <c r="G43" s="112"/>
      <c r="J43" s="28"/>
      <c r="K43" s="318"/>
      <c r="L43" s="318"/>
      <c r="M43" s="318"/>
      <c r="N43" s="29"/>
      <c r="O43" s="30"/>
      <c r="P43" s="28"/>
    </row>
    <row r="44" spans="1:16" ht="36" customHeight="1" x14ac:dyDescent="0.25">
      <c r="A44" s="284"/>
      <c r="J44" s="28"/>
      <c r="K44" s="318"/>
      <c r="L44" s="318"/>
      <c r="M44" s="318"/>
      <c r="N44" s="29"/>
      <c r="O44" s="30"/>
      <c r="P44" s="28"/>
    </row>
    <row r="45" spans="1:16" ht="36" customHeight="1" x14ac:dyDescent="0.35">
      <c r="A45" s="284"/>
      <c r="B45" s="324"/>
      <c r="C45" s="324"/>
      <c r="D45" s="1386" t="s">
        <v>17</v>
      </c>
      <c r="E45" s="1387"/>
      <c r="F45" s="290">
        <f>F22+F38</f>
        <v>243</v>
      </c>
      <c r="G45" s="115"/>
      <c r="J45" s="28"/>
      <c r="K45" s="318"/>
      <c r="L45" s="318"/>
      <c r="M45" s="318"/>
      <c r="N45" s="29"/>
      <c r="O45" s="30"/>
      <c r="P45" s="28"/>
    </row>
    <row r="46" spans="1:16" ht="36" customHeight="1" x14ac:dyDescent="0.35">
      <c r="A46" s="284"/>
      <c r="B46" s="326"/>
      <c r="C46" s="326"/>
      <c r="D46" s="1388" t="s">
        <v>119</v>
      </c>
      <c r="E46" s="1389"/>
      <c r="F46" s="291">
        <f>F23+F39</f>
        <v>251</v>
      </c>
      <c r="G46" s="116"/>
      <c r="J46" s="28"/>
      <c r="K46" s="318"/>
      <c r="L46" s="318"/>
      <c r="M46" s="318"/>
      <c r="N46" s="29"/>
      <c r="O46" s="30"/>
      <c r="P46" s="28"/>
    </row>
    <row r="47" spans="1:16" ht="36" customHeight="1" x14ac:dyDescent="0.25">
      <c r="A47" s="284"/>
      <c r="J47" s="28"/>
      <c r="K47" s="318"/>
      <c r="L47" s="318"/>
      <c r="M47" s="318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323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325" t="s">
        <v>18</v>
      </c>
      <c r="B50" s="11">
        <v>2</v>
      </c>
      <c r="C50" s="16" t="s">
        <v>26</v>
      </c>
      <c r="D50" s="150" t="s">
        <v>43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2</v>
      </c>
      <c r="C51" s="17" t="s">
        <v>26</v>
      </c>
      <c r="D51" s="151" t="s">
        <v>44</v>
      </c>
      <c r="E51" s="132"/>
      <c r="F51" s="146"/>
      <c r="J51" s="143">
        <v>1</v>
      </c>
      <c r="K51" s="11">
        <v>2</v>
      </c>
      <c r="L51" s="16" t="s">
        <v>26</v>
      </c>
      <c r="M51" s="245" t="s">
        <v>43</v>
      </c>
      <c r="N51" s="137"/>
      <c r="O51" s="106"/>
    </row>
    <row r="52" spans="1:15" ht="32.25" thickBot="1" x14ac:dyDescent="0.35">
      <c r="A52" s="199" t="s">
        <v>62</v>
      </c>
      <c r="B52" s="13">
        <v>2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2</v>
      </c>
      <c r="L52" s="17" t="s">
        <v>26</v>
      </c>
      <c r="M52" s="246" t="s">
        <v>44</v>
      </c>
      <c r="N52" s="132"/>
      <c r="O52" s="107"/>
    </row>
    <row r="53" spans="1:15" ht="32.25" thickBot="1" x14ac:dyDescent="0.3">
      <c r="A53" s="54"/>
      <c r="B53" s="13">
        <v>2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2</v>
      </c>
      <c r="L53" s="134" t="s">
        <v>25</v>
      </c>
      <c r="M53" s="247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2</v>
      </c>
      <c r="C54" s="139" t="s">
        <v>27</v>
      </c>
      <c r="D54" s="153" t="s">
        <v>50</v>
      </c>
      <c r="E54" s="86" t="s">
        <v>91</v>
      </c>
      <c r="F54" s="149">
        <v>1</v>
      </c>
      <c r="J54" s="197">
        <v>4</v>
      </c>
      <c r="K54" s="13">
        <v>2</v>
      </c>
      <c r="L54" s="66" t="s">
        <v>27</v>
      </c>
      <c r="M54" s="247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1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2</v>
      </c>
      <c r="L55" s="139" t="s">
        <v>27</v>
      </c>
      <c r="M55" s="248" t="s">
        <v>50</v>
      </c>
      <c r="N55" s="86" t="s">
        <v>93</v>
      </c>
      <c r="O55" s="108">
        <v>1</v>
      </c>
    </row>
    <row r="56" spans="1:15" ht="45.75" customHeight="1" x14ac:dyDescent="0.25">
      <c r="A56" s="196">
        <v>3</v>
      </c>
      <c r="B56" s="13">
        <v>1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1</v>
      </c>
      <c r="L56" s="135" t="s">
        <v>26</v>
      </c>
      <c r="M56" s="247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3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1</v>
      </c>
      <c r="L57" s="13" t="s">
        <v>26</v>
      </c>
      <c r="M57" s="246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4</v>
      </c>
      <c r="C58" s="75" t="s">
        <v>25</v>
      </c>
      <c r="D58" s="150" t="s">
        <v>3</v>
      </c>
      <c r="F58" s="149"/>
      <c r="J58" s="75">
        <v>8</v>
      </c>
      <c r="K58" s="15">
        <v>3</v>
      </c>
      <c r="L58" s="75" t="s">
        <v>25</v>
      </c>
      <c r="M58" s="248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4</v>
      </c>
      <c r="C59" s="76" t="s">
        <v>25</v>
      </c>
      <c r="D59" s="153" t="s">
        <v>6</v>
      </c>
      <c r="E59" s="84" t="s">
        <v>97</v>
      </c>
      <c r="F59" s="145">
        <v>1</v>
      </c>
      <c r="J59" s="76">
        <v>9</v>
      </c>
      <c r="K59" s="16">
        <v>4</v>
      </c>
      <c r="L59" s="76" t="s">
        <v>25</v>
      </c>
      <c r="M59" s="245" t="s">
        <v>3</v>
      </c>
      <c r="N59" s="84"/>
      <c r="O59" s="106"/>
    </row>
    <row r="60" spans="1:15" ht="45.75" customHeight="1" thickBot="1" x14ac:dyDescent="0.3">
      <c r="A60" s="13">
        <v>7</v>
      </c>
      <c r="B60" s="18">
        <v>1</v>
      </c>
      <c r="C60" s="139" t="s">
        <v>27</v>
      </c>
      <c r="D60" s="154" t="s">
        <v>71</v>
      </c>
      <c r="E60" s="86"/>
      <c r="F60" s="149"/>
      <c r="J60" s="139">
        <v>10</v>
      </c>
      <c r="K60" s="18">
        <v>4</v>
      </c>
      <c r="L60" s="139" t="s">
        <v>27</v>
      </c>
      <c r="M60" s="248" t="s">
        <v>6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70</v>
      </c>
      <c r="E61" s="95" t="s">
        <v>85</v>
      </c>
      <c r="F61" s="147">
        <v>2</v>
      </c>
      <c r="J61" s="230">
        <v>11</v>
      </c>
      <c r="K61" s="141">
        <v>1</v>
      </c>
      <c r="L61" s="142" t="s">
        <v>25</v>
      </c>
      <c r="M61" s="249" t="s">
        <v>71</v>
      </c>
      <c r="N61" s="95" t="s">
        <v>108</v>
      </c>
      <c r="O61" s="140">
        <v>1</v>
      </c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1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3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19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19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A1:O1"/>
    <mergeCell ref="A3:O3"/>
    <mergeCell ref="A6:F6"/>
    <mergeCell ref="J6:O6"/>
    <mergeCell ref="B21:D21"/>
    <mergeCell ref="J21:N21"/>
    <mergeCell ref="B64:D64"/>
    <mergeCell ref="B22:D22"/>
    <mergeCell ref="K22:M22"/>
    <mergeCell ref="B23:D23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9" scale="28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pageSetUpPr fitToPage="1"/>
  </sheetPr>
  <dimension ref="A1:X74"/>
  <sheetViews>
    <sheetView topLeftCell="B22" zoomScale="70" zoomScaleNormal="70" zoomScalePageLayoutView="60" workbookViewId="0">
      <selection activeCell="H26" sqref="H26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  <col min="18" max="18" width="6.42578125" bestFit="1" customWidth="1"/>
    <col min="19" max="21" width="6" customWidth="1"/>
  </cols>
  <sheetData>
    <row r="1" spans="1:24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24" ht="28.5" x14ac:dyDescent="0.45">
      <c r="A2" s="101"/>
      <c r="B2" s="101"/>
      <c r="C2" s="101"/>
      <c r="D2" s="101"/>
      <c r="E2" s="105" t="s">
        <v>5</v>
      </c>
      <c r="F2" s="102" t="s">
        <v>120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24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24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24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24" ht="15.75" thickBot="1" x14ac:dyDescent="0.3">
      <c r="A6" s="1392" t="s">
        <v>2</v>
      </c>
      <c r="B6" s="1393"/>
      <c r="C6" s="1393"/>
      <c r="D6" s="1393"/>
      <c r="E6" s="1393"/>
      <c r="F6" s="1394"/>
      <c r="G6" s="305"/>
      <c r="J6" s="1395" t="s">
        <v>2</v>
      </c>
      <c r="K6" s="1396"/>
      <c r="L6" s="1396"/>
      <c r="M6" s="1396"/>
      <c r="N6" s="1396"/>
      <c r="O6" s="1397"/>
    </row>
    <row r="7" spans="1:24" ht="46.5" customHeight="1" thickBot="1" x14ac:dyDescent="0.35">
      <c r="A7" s="10">
        <v>1</v>
      </c>
      <c r="B7" s="11">
        <v>2</v>
      </c>
      <c r="C7" s="16" t="s">
        <v>26</v>
      </c>
      <c r="D7" s="150" t="s">
        <v>43</v>
      </c>
      <c r="E7" s="137" t="s">
        <v>45</v>
      </c>
      <c r="F7" s="271">
        <v>11</v>
      </c>
      <c r="G7" s="270"/>
      <c r="J7" s="10">
        <v>1</v>
      </c>
      <c r="K7" s="15">
        <v>3</v>
      </c>
      <c r="L7" s="266" t="s">
        <v>25</v>
      </c>
      <c r="M7" s="254" t="s">
        <v>7</v>
      </c>
      <c r="N7" s="255" t="s">
        <v>9</v>
      </c>
      <c r="O7" s="62">
        <v>1</v>
      </c>
      <c r="P7" s="93" t="s">
        <v>102</v>
      </c>
      <c r="R7" s="177" t="s">
        <v>61</v>
      </c>
      <c r="S7" s="185" t="e">
        <f>SUM(T7:U7)</f>
        <v>#REF!</v>
      </c>
      <c r="T7" s="186" t="e">
        <f>SUM(#REF!)</f>
        <v>#REF!</v>
      </c>
      <c r="U7" s="185">
        <v>0</v>
      </c>
    </row>
    <row r="8" spans="1:24" ht="57" customHeight="1" x14ac:dyDescent="0.3">
      <c r="A8" s="12">
        <v>2</v>
      </c>
      <c r="B8" s="13">
        <v>2</v>
      </c>
      <c r="C8" s="17" t="s">
        <v>26</v>
      </c>
      <c r="D8" s="151" t="s">
        <v>44</v>
      </c>
      <c r="E8" s="132" t="s">
        <v>63</v>
      </c>
      <c r="F8" s="146">
        <v>14</v>
      </c>
      <c r="G8" s="118" t="s">
        <v>0</v>
      </c>
      <c r="J8" s="12">
        <v>2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3</v>
      </c>
      <c r="P8" s="96" t="s">
        <v>92</v>
      </c>
      <c r="R8" s="177" t="s">
        <v>37</v>
      </c>
      <c r="S8" s="187" t="e">
        <f>SUM(T8:U8)</f>
        <v>#REF!</v>
      </c>
      <c r="T8" s="186" t="e">
        <f>F7+F8+F12+F13+O8+O13+#REF!</f>
        <v>#REF!</v>
      </c>
      <c r="U8" s="187">
        <f>SUM(F35)</f>
        <v>8</v>
      </c>
    </row>
    <row r="9" spans="1:24" ht="72" customHeight="1" thickBot="1" x14ac:dyDescent="0.35">
      <c r="A9" s="24">
        <v>3</v>
      </c>
      <c r="B9" s="13">
        <v>2</v>
      </c>
      <c r="C9" s="134" t="s">
        <v>25</v>
      </c>
      <c r="D9" s="152" t="s">
        <v>47</v>
      </c>
      <c r="E9" s="87" t="s">
        <v>46</v>
      </c>
      <c r="F9" s="146">
        <v>9</v>
      </c>
      <c r="G9" s="131"/>
      <c r="J9" s="24">
        <v>3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2</v>
      </c>
      <c r="P9" s="91" t="s">
        <v>105</v>
      </c>
      <c r="R9" s="178" t="s">
        <v>38</v>
      </c>
      <c r="S9" s="188" t="e">
        <f>SUM(T9:U9)</f>
        <v>#REF!</v>
      </c>
      <c r="T9" s="189">
        <f>F9+F10+F11+F14+F15+F16+F20+O10+O11+O15+O20</f>
        <v>88</v>
      </c>
      <c r="U9" s="190" t="e">
        <f>F29+F30+F31+F32+#REF!+#REF!+#REF!</f>
        <v>#REF!</v>
      </c>
    </row>
    <row r="10" spans="1:24" ht="63.75" customHeight="1" thickBot="1" x14ac:dyDescent="0.35">
      <c r="A10" s="12">
        <v>4</v>
      </c>
      <c r="B10" s="13">
        <v>2</v>
      </c>
      <c r="C10" s="66" t="s">
        <v>27</v>
      </c>
      <c r="D10" s="152" t="s">
        <v>48</v>
      </c>
      <c r="E10" s="133" t="s">
        <v>49</v>
      </c>
      <c r="F10" s="146">
        <v>12</v>
      </c>
      <c r="G10" s="131"/>
      <c r="H10" s="9"/>
      <c r="I10" s="9"/>
      <c r="J10" s="14">
        <v>4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2</v>
      </c>
      <c r="P10" s="123" t="s">
        <v>36</v>
      </c>
      <c r="Q10" s="9"/>
      <c r="R10" s="179"/>
      <c r="S10" s="191" t="e">
        <f>SUM(S7:S9)</f>
        <v>#REF!</v>
      </c>
      <c r="T10" s="192" t="e">
        <f>SUM(T7:T9)</f>
        <v>#REF!</v>
      </c>
      <c r="U10" s="193" t="e">
        <f>SUM(U8:U9)</f>
        <v>#REF!</v>
      </c>
    </row>
    <row r="11" spans="1:24" ht="46.5" customHeight="1" thickBot="1" x14ac:dyDescent="0.3">
      <c r="A11" s="160">
        <v>5</v>
      </c>
      <c r="B11" s="13">
        <v>2</v>
      </c>
      <c r="C11" s="65" t="s">
        <v>27</v>
      </c>
      <c r="D11" s="151" t="s">
        <v>79</v>
      </c>
      <c r="E11" s="85" t="s">
        <v>52</v>
      </c>
      <c r="F11" s="146">
        <v>13</v>
      </c>
      <c r="G11" s="131"/>
      <c r="J11" s="10"/>
      <c r="K11" s="19"/>
      <c r="L11" s="269"/>
      <c r="M11" s="264"/>
      <c r="N11" s="265"/>
      <c r="O11" s="60"/>
      <c r="P11" s="122"/>
      <c r="R11" s="183"/>
      <c r="S11" s="184" t="s">
        <v>40</v>
      </c>
      <c r="T11" s="184" t="s">
        <v>41</v>
      </c>
      <c r="U11" s="184" t="s">
        <v>42</v>
      </c>
    </row>
    <row r="12" spans="1:24" ht="46.5" customHeight="1" x14ac:dyDescent="0.3">
      <c r="A12" s="25">
        <v>9</v>
      </c>
      <c r="B12" s="135">
        <v>1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  <c r="R12" s="180" t="s">
        <v>59</v>
      </c>
      <c r="S12" s="187">
        <f>SUM(T12:U12)</f>
        <v>98</v>
      </c>
      <c r="T12" s="186">
        <f>SUM(F10,F11,F16)+O15</f>
        <v>37</v>
      </c>
      <c r="U12" s="187">
        <f>SUM(F29:F33)</f>
        <v>61</v>
      </c>
      <c r="X12">
        <f>F9+F14+F15+F17+F20</f>
        <v>64</v>
      </c>
    </row>
    <row r="13" spans="1:24" ht="46.5" customHeight="1" x14ac:dyDescent="0.3">
      <c r="A13" s="24">
        <v>10</v>
      </c>
      <c r="B13" s="13">
        <v>1</v>
      </c>
      <c r="C13" s="13" t="s">
        <v>26</v>
      </c>
      <c r="D13" s="253" t="s">
        <v>69</v>
      </c>
      <c r="E13" s="85" t="s">
        <v>75</v>
      </c>
      <c r="F13" s="146">
        <v>7</v>
      </c>
      <c r="G13" s="131" t="s">
        <v>0</v>
      </c>
      <c r="J13" s="24"/>
      <c r="K13" s="17"/>
      <c r="L13" s="17"/>
      <c r="M13" s="77"/>
      <c r="N13" s="85"/>
      <c r="O13" s="107"/>
      <c r="P13" s="121"/>
      <c r="R13" s="180" t="s">
        <v>26</v>
      </c>
      <c r="S13" s="187" t="e">
        <f>SUM(T13:U13)</f>
        <v>#REF!</v>
      </c>
      <c r="T13" s="186" t="e">
        <f>SUM(F7,F8,#REF!,F12,F13,O8,O13)</f>
        <v>#REF!</v>
      </c>
      <c r="U13" s="187">
        <f>SUM(F35)</f>
        <v>8</v>
      </c>
      <c r="X13">
        <f>F10+F11+F16</f>
        <v>37</v>
      </c>
    </row>
    <row r="14" spans="1:24" ht="64.5" customHeight="1" thickBot="1" x14ac:dyDescent="0.35">
      <c r="A14" s="26">
        <v>11</v>
      </c>
      <c r="B14" s="15">
        <v>3</v>
      </c>
      <c r="C14" s="75" t="s">
        <v>25</v>
      </c>
      <c r="D14" s="153" t="s">
        <v>7</v>
      </c>
      <c r="E14" s="86" t="s">
        <v>28</v>
      </c>
      <c r="F14" s="149">
        <v>16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  <c r="R14" s="181" t="s">
        <v>60</v>
      </c>
      <c r="S14" s="188" t="e">
        <f>SUM(T14:U14)</f>
        <v>#REF!</v>
      </c>
      <c r="T14" s="189" t="e">
        <f>SUM(#REF!)</f>
        <v>#REF!</v>
      </c>
      <c r="U14" s="188">
        <v>0</v>
      </c>
      <c r="X14">
        <f>SUM(X12:X13)</f>
        <v>101</v>
      </c>
    </row>
    <row r="15" spans="1:24" ht="58.5" customHeight="1" thickBot="1" x14ac:dyDescent="0.35">
      <c r="A15" s="143">
        <v>12</v>
      </c>
      <c r="B15" s="16">
        <v>4</v>
      </c>
      <c r="C15" s="76" t="s">
        <v>25</v>
      </c>
      <c r="D15" s="150" t="s">
        <v>3</v>
      </c>
      <c r="E15" s="84" t="s">
        <v>29</v>
      </c>
      <c r="F15" s="145">
        <v>8</v>
      </c>
      <c r="G15" s="131"/>
      <c r="J15" s="25"/>
      <c r="K15" s="68"/>
      <c r="L15" s="71"/>
      <c r="M15" s="227"/>
      <c r="N15" s="73"/>
      <c r="O15" s="72"/>
      <c r="P15" s="123"/>
      <c r="R15" s="182"/>
      <c r="S15" s="191" t="e">
        <f>SUM(T15:U15)</f>
        <v>#REF!</v>
      </c>
      <c r="T15" s="194" t="e">
        <f>SUM(T12:T14)</f>
        <v>#REF!</v>
      </c>
      <c r="U15" s="191">
        <f>SUM(U12:U14)</f>
        <v>69</v>
      </c>
      <c r="X15" t="e">
        <f>F7+F8+#REF!+F12+F13</f>
        <v>#REF!</v>
      </c>
    </row>
    <row r="16" spans="1:24" ht="66" customHeight="1" thickBot="1" x14ac:dyDescent="0.35">
      <c r="A16" s="14">
        <v>13</v>
      </c>
      <c r="B16" s="18">
        <v>4</v>
      </c>
      <c r="C16" s="139" t="s">
        <v>27</v>
      </c>
      <c r="D16" s="153" t="s">
        <v>78</v>
      </c>
      <c r="E16" s="86" t="s">
        <v>30</v>
      </c>
      <c r="F16" s="149">
        <v>12</v>
      </c>
      <c r="G16" s="223" t="s">
        <v>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  <c r="R16" s="183"/>
      <c r="S16" s="184" t="s">
        <v>40</v>
      </c>
      <c r="T16" s="184" t="s">
        <v>41</v>
      </c>
      <c r="U16" s="184" t="s">
        <v>42</v>
      </c>
      <c r="X16">
        <v>9</v>
      </c>
    </row>
    <row r="17" spans="1:22" ht="83.25" customHeight="1" thickBot="1" x14ac:dyDescent="0.3">
      <c r="A17" s="229">
        <v>14</v>
      </c>
      <c r="B17" s="141">
        <v>1</v>
      </c>
      <c r="C17" s="230" t="s">
        <v>25</v>
      </c>
      <c r="D17" s="154" t="s">
        <v>71</v>
      </c>
      <c r="E17" s="95" t="s">
        <v>76</v>
      </c>
      <c r="F17" s="147">
        <v>15</v>
      </c>
      <c r="G17" s="276"/>
      <c r="H17" s="9"/>
      <c r="I17" s="9"/>
      <c r="J17" s="229"/>
      <c r="L17" s="231"/>
      <c r="M17" s="98"/>
      <c r="N17" s="95"/>
      <c r="O17" s="232"/>
      <c r="P17" s="233"/>
      <c r="Q17" s="9"/>
      <c r="R17" s="234"/>
      <c r="S17" s="235"/>
      <c r="T17" s="235"/>
      <c r="U17" s="235"/>
    </row>
    <row r="18" spans="1:22" ht="83.25" customHeight="1" thickBot="1" x14ac:dyDescent="0.3">
      <c r="A18" s="229"/>
      <c r="B18" s="141">
        <v>1</v>
      </c>
      <c r="C18" s="142" t="s">
        <v>25</v>
      </c>
      <c r="D18" s="251" t="s">
        <v>70</v>
      </c>
      <c r="E18" s="95" t="s">
        <v>77</v>
      </c>
      <c r="F18" s="147">
        <v>14</v>
      </c>
      <c r="G18" s="276"/>
      <c r="H18" s="9"/>
      <c r="I18" s="9"/>
      <c r="J18" s="229"/>
      <c r="L18" s="231"/>
      <c r="M18" s="98"/>
      <c r="N18" s="95"/>
      <c r="O18" s="232"/>
      <c r="P18" s="233"/>
      <c r="Q18" s="9"/>
      <c r="R18" s="234"/>
      <c r="S18" s="235"/>
      <c r="T18" s="235"/>
      <c r="U18" s="235"/>
    </row>
    <row r="19" spans="1:22" ht="36.75" customHeight="1" thickBot="1" x14ac:dyDescent="0.3">
      <c r="A19" s="229"/>
      <c r="B19" s="141">
        <v>2</v>
      </c>
      <c r="C19" s="162" t="s">
        <v>26</v>
      </c>
      <c r="D19" s="165" t="s">
        <v>55</v>
      </c>
      <c r="E19" s="163" t="s">
        <v>56</v>
      </c>
      <c r="F19" s="164">
        <v>0</v>
      </c>
      <c r="G19" s="276" t="s">
        <v>121</v>
      </c>
      <c r="H19" s="9"/>
      <c r="I19" s="9"/>
      <c r="J19" s="229"/>
      <c r="L19" s="231"/>
      <c r="M19" s="98"/>
      <c r="N19" s="95"/>
      <c r="O19" s="232"/>
      <c r="P19" s="233"/>
      <c r="Q19" s="9"/>
      <c r="R19" s="234"/>
      <c r="S19" s="235"/>
      <c r="T19" s="235"/>
      <c r="U19" s="235"/>
    </row>
    <row r="20" spans="1:22" ht="46.5" customHeight="1" thickBot="1" x14ac:dyDescent="0.3">
      <c r="A20" s="138">
        <v>15</v>
      </c>
      <c r="B20" s="141">
        <v>1</v>
      </c>
      <c r="C20" s="162" t="s">
        <v>26</v>
      </c>
      <c r="D20" s="165" t="s">
        <v>86</v>
      </c>
      <c r="E20" s="163" t="s">
        <v>87</v>
      </c>
      <c r="F20" s="292">
        <v>16</v>
      </c>
      <c r="G20" s="131"/>
      <c r="H20" s="9"/>
      <c r="I20" s="9"/>
      <c r="J20" s="27"/>
      <c r="K20" s="19"/>
      <c r="L20" s="67"/>
      <c r="M20" s="228"/>
      <c r="N20" s="70"/>
      <c r="O20" s="124"/>
      <c r="P20" s="122"/>
      <c r="Q20" s="9"/>
    </row>
    <row r="21" spans="1:22" ht="30" customHeight="1" thickBot="1" x14ac:dyDescent="0.4">
      <c r="A21" s="50"/>
      <c r="B21" s="1403" t="s">
        <v>0</v>
      </c>
      <c r="C21" s="1351"/>
      <c r="D21" s="1352"/>
      <c r="E21" s="69" t="s">
        <v>11</v>
      </c>
      <c r="F21" s="224">
        <f>O21</f>
        <v>8</v>
      </c>
      <c r="G21" s="110"/>
      <c r="J21" s="1370" t="s">
        <v>23</v>
      </c>
      <c r="K21" s="1371"/>
      <c r="L21" s="1371"/>
      <c r="M21" s="1371"/>
      <c r="N21" s="1398"/>
      <c r="O21" s="225">
        <f>SUM(O7:O17)</f>
        <v>8</v>
      </c>
      <c r="P21" s="222"/>
      <c r="V21">
        <f>F7+F8+F9+F10+F11+F12+F13+F14+F15+F16+F17+F20</f>
        <v>140</v>
      </c>
    </row>
    <row r="22" spans="1:22" ht="36" customHeight="1" x14ac:dyDescent="0.25">
      <c r="A22" s="40"/>
      <c r="B22" s="1402" t="s">
        <v>13</v>
      </c>
      <c r="C22" s="1354"/>
      <c r="D22" s="1376"/>
      <c r="E22" s="7"/>
      <c r="F22" s="243">
        <f>SUM(F7:F20)</f>
        <v>154</v>
      </c>
      <c r="G22" s="111"/>
      <c r="J22" s="31"/>
      <c r="K22" s="1377"/>
      <c r="L22" s="1377"/>
      <c r="M22" s="1377"/>
      <c r="N22" s="32"/>
      <c r="O22" s="33"/>
      <c r="P22" s="31"/>
    </row>
    <row r="23" spans="1:22" ht="36" customHeight="1" thickBot="1" x14ac:dyDescent="0.35">
      <c r="A23" s="41"/>
      <c r="B23" s="1390" t="s">
        <v>14</v>
      </c>
      <c r="C23" s="1356"/>
      <c r="D23" s="1378"/>
      <c r="E23" s="42"/>
      <c r="F23" s="201">
        <f>F22+F21</f>
        <v>162</v>
      </c>
      <c r="G23" s="112"/>
      <c r="J23" s="79" t="s">
        <v>32</v>
      </c>
      <c r="K23" s="80"/>
      <c r="L23" s="80"/>
      <c r="M23" s="81"/>
      <c r="N23" s="99"/>
      <c r="O23" s="100"/>
      <c r="P23" s="79"/>
    </row>
    <row r="24" spans="1:22" ht="36" customHeight="1" x14ac:dyDescent="0.3">
      <c r="A24" s="277"/>
      <c r="B24" s="278"/>
      <c r="C24" s="279"/>
      <c r="D24" s="280"/>
      <c r="E24" s="282" t="s">
        <v>118</v>
      </c>
      <c r="F24" s="281"/>
      <c r="G24" s="112"/>
      <c r="J24" s="79"/>
      <c r="K24" s="80"/>
      <c r="L24" s="80"/>
      <c r="M24" s="81"/>
      <c r="N24" s="99"/>
      <c r="O24" s="100"/>
      <c r="P24" s="79"/>
    </row>
    <row r="25" spans="1:22" ht="36" customHeight="1" x14ac:dyDescent="0.3">
      <c r="A25" s="277"/>
      <c r="B25" s="278"/>
      <c r="C25" s="279"/>
      <c r="D25" s="280"/>
      <c r="E25" s="283" t="s">
        <v>117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22" ht="36" customHeight="1" thickBot="1" x14ac:dyDescent="0.35">
      <c r="A26" s="277"/>
      <c r="B26" s="317"/>
      <c r="C26" s="162" t="s">
        <v>26</v>
      </c>
      <c r="D26" s="166" t="s">
        <v>54</v>
      </c>
      <c r="E26" s="167" t="s">
        <v>54</v>
      </c>
      <c r="F26" s="169">
        <v>15</v>
      </c>
      <c r="G26" s="112"/>
      <c r="J26" s="79"/>
      <c r="K26" s="80"/>
      <c r="L26" s="80"/>
      <c r="M26" s="81"/>
      <c r="N26" s="99"/>
      <c r="O26" s="100"/>
      <c r="P26" s="79"/>
    </row>
    <row r="27" spans="1:22" ht="36" customHeight="1" x14ac:dyDescent="0.3">
      <c r="A27" s="168">
        <v>6</v>
      </c>
      <c r="B27" s="314" t="s">
        <v>21</v>
      </c>
      <c r="C27" s="314"/>
      <c r="D27" s="315" t="s">
        <v>1</v>
      </c>
      <c r="E27" s="315" t="s">
        <v>19</v>
      </c>
      <c r="F27" s="316" t="s">
        <v>20</v>
      </c>
      <c r="G27" s="109"/>
      <c r="J27" s="79"/>
      <c r="K27" s="80"/>
      <c r="L27" s="80"/>
      <c r="M27" s="81"/>
      <c r="N27" s="99"/>
      <c r="O27" s="100"/>
      <c r="P27" s="79"/>
    </row>
    <row r="28" spans="1:22" ht="36" customHeight="1" thickBot="1" x14ac:dyDescent="0.35">
      <c r="A28" s="244">
        <v>7</v>
      </c>
      <c r="B28" s="307"/>
      <c r="C28" s="307"/>
      <c r="D28" s="307"/>
      <c r="E28" s="307"/>
      <c r="F28" s="308"/>
      <c r="G28" s="113"/>
      <c r="J28" s="79"/>
      <c r="K28" s="80"/>
      <c r="L28" s="80"/>
      <c r="M28" s="81"/>
      <c r="N28" s="99"/>
      <c r="O28" s="100"/>
      <c r="P28" s="79"/>
    </row>
    <row r="29" spans="1:22" ht="36" customHeight="1" thickBot="1" x14ac:dyDescent="0.35">
      <c r="A29" s="161">
        <v>8</v>
      </c>
      <c r="B29" s="89">
        <v>2</v>
      </c>
      <c r="C29" s="90" t="s">
        <v>27</v>
      </c>
      <c r="D29" s="150" t="s">
        <v>51</v>
      </c>
      <c r="E29" s="84" t="s">
        <v>53</v>
      </c>
      <c r="F29" s="155">
        <v>11</v>
      </c>
      <c r="G29" s="117"/>
      <c r="J29" s="79"/>
      <c r="K29" s="80"/>
      <c r="L29" s="80"/>
      <c r="M29" s="81"/>
      <c r="N29" s="99"/>
      <c r="O29" s="100"/>
      <c r="P29" s="79"/>
    </row>
    <row r="30" spans="1:22" ht="36" customHeight="1" thickBot="1" x14ac:dyDescent="0.35">
      <c r="A30" s="277"/>
      <c r="B30" s="94">
        <v>2</v>
      </c>
      <c r="C30" s="205" t="s">
        <v>27</v>
      </c>
      <c r="D30" s="154" t="s">
        <v>80</v>
      </c>
      <c r="E30" s="95" t="s">
        <v>52</v>
      </c>
      <c r="F30" s="157">
        <v>11</v>
      </c>
      <c r="G30" s="117"/>
      <c r="J30" s="79"/>
      <c r="K30" s="80"/>
      <c r="L30" s="80"/>
      <c r="M30" s="81"/>
      <c r="N30" s="99"/>
      <c r="O30" s="100"/>
      <c r="P30" s="79"/>
    </row>
    <row r="31" spans="1:22" ht="22.5" customHeight="1" x14ac:dyDescent="0.25">
      <c r="A31" s="35"/>
      <c r="B31" s="203">
        <v>3</v>
      </c>
      <c r="C31" s="97" t="s">
        <v>27</v>
      </c>
      <c r="D31" s="152" t="s">
        <v>84</v>
      </c>
      <c r="E31" s="87" t="s">
        <v>33</v>
      </c>
      <c r="F31" s="204">
        <v>12</v>
      </c>
      <c r="G31" s="129"/>
      <c r="J31" s="35"/>
      <c r="K31" s="36" t="s">
        <v>21</v>
      </c>
      <c r="L31" s="36"/>
      <c r="M31" s="37" t="s">
        <v>1</v>
      </c>
      <c r="N31" s="37" t="s">
        <v>19</v>
      </c>
      <c r="O31" s="38" t="s">
        <v>20</v>
      </c>
      <c r="P31" s="35"/>
    </row>
    <row r="32" spans="1:22" ht="28.5" thickBot="1" x14ac:dyDescent="0.3">
      <c r="A32" s="306" t="s">
        <v>4</v>
      </c>
      <c r="B32" s="1">
        <v>3</v>
      </c>
      <c r="C32" s="92" t="s">
        <v>27</v>
      </c>
      <c r="D32" s="152" t="s">
        <v>12</v>
      </c>
      <c r="E32" s="87" t="s">
        <v>39</v>
      </c>
      <c r="F32" s="156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203">
        <v>1</v>
      </c>
      <c r="C33" s="236" t="s">
        <v>27</v>
      </c>
      <c r="D33" s="152" t="s">
        <v>81</v>
      </c>
      <c r="E33" s="87" t="s">
        <v>72</v>
      </c>
      <c r="F33" s="204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144">
        <v>1</v>
      </c>
      <c r="C34" s="92" t="s">
        <v>27</v>
      </c>
      <c r="D34" s="152" t="s">
        <v>82</v>
      </c>
      <c r="E34" s="87" t="s">
        <v>83</v>
      </c>
      <c r="F34" s="158">
        <v>10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>
        <v>2</v>
      </c>
      <c r="C35" s="202" t="s">
        <v>26</v>
      </c>
      <c r="D35" s="272" t="s">
        <v>57</v>
      </c>
      <c r="E35" s="273" t="s">
        <v>58</v>
      </c>
      <c r="F35" s="274">
        <v>8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1</v>
      </c>
      <c r="C36" s="202" t="s">
        <v>26</v>
      </c>
      <c r="D36" s="165" t="s">
        <v>89</v>
      </c>
      <c r="E36" s="163" t="s">
        <v>87</v>
      </c>
      <c r="F36" s="274">
        <v>10</v>
      </c>
      <c r="G36" s="125"/>
      <c r="H36" s="9" t="s">
        <v>10</v>
      </c>
      <c r="I36" s="9">
        <f>SUM(F31:F32)</f>
        <v>18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58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SUM(F29:F36)</f>
        <v>89</v>
      </c>
      <c r="G38" s="111"/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89</v>
      </c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101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100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36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customHeight="1" x14ac:dyDescent="0.25">
      <c r="A43" s="284"/>
      <c r="B43" s="279"/>
      <c r="C43" s="279"/>
      <c r="D43" s="279"/>
      <c r="E43" s="285"/>
      <c r="F43" s="286"/>
      <c r="G43" s="112"/>
      <c r="J43" s="28"/>
      <c r="K43" s="309"/>
      <c r="L43" s="309"/>
      <c r="M43" s="309"/>
      <c r="N43" s="29"/>
      <c r="O43" s="30"/>
      <c r="P43" s="28"/>
    </row>
    <row r="44" spans="1:16" ht="36" customHeight="1" x14ac:dyDescent="0.25">
      <c r="A44" s="284"/>
      <c r="J44" s="28"/>
      <c r="K44" s="309"/>
      <c r="L44" s="309"/>
      <c r="M44" s="309"/>
      <c r="N44" s="29"/>
      <c r="O44" s="30"/>
      <c r="P44" s="28"/>
    </row>
    <row r="45" spans="1:16" ht="36" customHeight="1" x14ac:dyDescent="0.35">
      <c r="A45" s="284"/>
      <c r="B45" s="311"/>
      <c r="C45" s="311"/>
      <c r="D45" s="1386" t="s">
        <v>17</v>
      </c>
      <c r="E45" s="1387"/>
      <c r="F45" s="290">
        <f>F22+F38</f>
        <v>243</v>
      </c>
      <c r="G45" s="115"/>
      <c r="J45" s="28"/>
      <c r="K45" s="309"/>
      <c r="L45" s="309"/>
      <c r="M45" s="309"/>
      <c r="N45" s="29"/>
      <c r="O45" s="30"/>
      <c r="P45" s="28"/>
    </row>
    <row r="46" spans="1:16" ht="36" customHeight="1" x14ac:dyDescent="0.35">
      <c r="A46" s="284"/>
      <c r="B46" s="313"/>
      <c r="C46" s="313"/>
      <c r="D46" s="1388" t="s">
        <v>119</v>
      </c>
      <c r="E46" s="1389"/>
      <c r="F46" s="291">
        <f>F23+F39</f>
        <v>251</v>
      </c>
      <c r="G46" s="116"/>
      <c r="J46" s="28"/>
      <c r="K46" s="309"/>
      <c r="L46" s="309"/>
      <c r="M46" s="309"/>
      <c r="N46" s="29"/>
      <c r="O46" s="30"/>
      <c r="P46" s="28"/>
    </row>
    <row r="47" spans="1:16" ht="36" customHeight="1" x14ac:dyDescent="0.25">
      <c r="A47" s="284"/>
      <c r="J47" s="28"/>
      <c r="K47" s="309"/>
      <c r="L47" s="309"/>
      <c r="M47" s="309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310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312" t="s">
        <v>18</v>
      </c>
      <c r="B50" s="11">
        <v>2</v>
      </c>
      <c r="C50" s="16" t="s">
        <v>26</v>
      </c>
      <c r="D50" s="150" t="s">
        <v>43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2</v>
      </c>
      <c r="C51" s="17" t="s">
        <v>26</v>
      </c>
      <c r="D51" s="151" t="s">
        <v>44</v>
      </c>
      <c r="E51" s="132"/>
      <c r="F51" s="146"/>
      <c r="J51" s="143">
        <v>1</v>
      </c>
      <c r="K51" s="11">
        <v>2</v>
      </c>
      <c r="L51" s="16" t="s">
        <v>26</v>
      </c>
      <c r="M51" s="245" t="s">
        <v>43</v>
      </c>
      <c r="N51" s="137"/>
      <c r="O51" s="106"/>
    </row>
    <row r="52" spans="1:15" ht="32.25" thickBot="1" x14ac:dyDescent="0.35">
      <c r="A52" s="199" t="s">
        <v>62</v>
      </c>
      <c r="B52" s="13">
        <v>2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2</v>
      </c>
      <c r="L52" s="17" t="s">
        <v>26</v>
      </c>
      <c r="M52" s="246" t="s">
        <v>44</v>
      </c>
      <c r="N52" s="132"/>
      <c r="O52" s="107"/>
    </row>
    <row r="53" spans="1:15" ht="32.25" thickBot="1" x14ac:dyDescent="0.3">
      <c r="A53" s="54"/>
      <c r="B53" s="13">
        <v>2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2</v>
      </c>
      <c r="L53" s="134" t="s">
        <v>25</v>
      </c>
      <c r="M53" s="247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2</v>
      </c>
      <c r="C54" s="139" t="s">
        <v>27</v>
      </c>
      <c r="D54" s="153" t="s">
        <v>50</v>
      </c>
      <c r="E54" s="86" t="s">
        <v>91</v>
      </c>
      <c r="F54" s="149">
        <v>1</v>
      </c>
      <c r="J54" s="197">
        <v>4</v>
      </c>
      <c r="K54" s="13">
        <v>2</v>
      </c>
      <c r="L54" s="66" t="s">
        <v>27</v>
      </c>
      <c r="M54" s="247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1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2</v>
      </c>
      <c r="L55" s="139" t="s">
        <v>27</v>
      </c>
      <c r="M55" s="248" t="s">
        <v>50</v>
      </c>
      <c r="N55" s="86" t="s">
        <v>93</v>
      </c>
      <c r="O55" s="108">
        <v>1</v>
      </c>
    </row>
    <row r="56" spans="1:15" ht="45.75" customHeight="1" x14ac:dyDescent="0.25">
      <c r="A56" s="196">
        <v>3</v>
      </c>
      <c r="B56" s="13">
        <v>1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1</v>
      </c>
      <c r="L56" s="135" t="s">
        <v>26</v>
      </c>
      <c r="M56" s="247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3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1</v>
      </c>
      <c r="L57" s="13" t="s">
        <v>26</v>
      </c>
      <c r="M57" s="246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4</v>
      </c>
      <c r="C58" s="75" t="s">
        <v>25</v>
      </c>
      <c r="D58" s="150" t="s">
        <v>3</v>
      </c>
      <c r="F58" s="149"/>
      <c r="J58" s="75">
        <v>8</v>
      </c>
      <c r="K58" s="15">
        <v>3</v>
      </c>
      <c r="L58" s="75" t="s">
        <v>25</v>
      </c>
      <c r="M58" s="248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4</v>
      </c>
      <c r="C59" s="76" t="s">
        <v>25</v>
      </c>
      <c r="D59" s="153" t="s">
        <v>6</v>
      </c>
      <c r="E59" s="84" t="s">
        <v>97</v>
      </c>
      <c r="F59" s="145">
        <v>1</v>
      </c>
      <c r="J59" s="76">
        <v>9</v>
      </c>
      <c r="K59" s="16">
        <v>4</v>
      </c>
      <c r="L59" s="76" t="s">
        <v>25</v>
      </c>
      <c r="M59" s="245" t="s">
        <v>3</v>
      </c>
      <c r="N59" s="84"/>
      <c r="O59" s="106"/>
    </row>
    <row r="60" spans="1:15" ht="45.75" customHeight="1" thickBot="1" x14ac:dyDescent="0.3">
      <c r="A60" s="13">
        <v>7</v>
      </c>
      <c r="B60" s="18">
        <v>1</v>
      </c>
      <c r="C60" s="139" t="s">
        <v>27</v>
      </c>
      <c r="D60" s="154" t="s">
        <v>71</v>
      </c>
      <c r="E60" s="86"/>
      <c r="F60" s="149"/>
      <c r="J60" s="139">
        <v>10</v>
      </c>
      <c r="K60" s="18">
        <v>4</v>
      </c>
      <c r="L60" s="139" t="s">
        <v>27</v>
      </c>
      <c r="M60" s="248" t="s">
        <v>6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70</v>
      </c>
      <c r="E61" s="95" t="s">
        <v>85</v>
      </c>
      <c r="F61" s="147">
        <v>2</v>
      </c>
      <c r="J61" s="230">
        <v>11</v>
      </c>
      <c r="K61" s="141">
        <v>1</v>
      </c>
      <c r="L61" s="142" t="s">
        <v>25</v>
      </c>
      <c r="M61" s="249" t="s">
        <v>71</v>
      </c>
      <c r="N61" s="95" t="s">
        <v>108</v>
      </c>
      <c r="O61" s="140">
        <v>1</v>
      </c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1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3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19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19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B64:D64"/>
    <mergeCell ref="B22:D22"/>
    <mergeCell ref="K22:M22"/>
    <mergeCell ref="B23:D23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1:D21"/>
    <mergeCell ref="J21:N21"/>
  </mergeCells>
  <pageMargins left="0.78740157480314965" right="0.19685039370078741" top="0.19685039370078741" bottom="0.15748031496062992" header="0" footer="0"/>
  <pageSetup paperSize="9" scale="28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pageSetUpPr fitToPage="1"/>
  </sheetPr>
  <dimension ref="A1:X74"/>
  <sheetViews>
    <sheetView topLeftCell="B25" zoomScale="70" zoomScaleNormal="70" zoomScalePageLayoutView="60" workbookViewId="0">
      <selection activeCell="F19" sqref="F19:F20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  <col min="18" max="18" width="6.42578125" bestFit="1" customWidth="1"/>
    <col min="19" max="21" width="6" customWidth="1"/>
  </cols>
  <sheetData>
    <row r="1" spans="1:24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24" ht="28.5" x14ac:dyDescent="0.45">
      <c r="A2" s="101"/>
      <c r="B2" s="101"/>
      <c r="C2" s="101"/>
      <c r="D2" s="101"/>
      <c r="E2" s="105" t="s">
        <v>5</v>
      </c>
      <c r="F2" s="102" t="s">
        <v>112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24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24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24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24" ht="15.75" thickBot="1" x14ac:dyDescent="0.3">
      <c r="A6" s="1392" t="s">
        <v>2</v>
      </c>
      <c r="B6" s="1393"/>
      <c r="C6" s="1393"/>
      <c r="D6" s="1393"/>
      <c r="E6" s="1393"/>
      <c r="F6" s="1394"/>
      <c r="G6" s="297"/>
      <c r="J6" s="1395" t="s">
        <v>2</v>
      </c>
      <c r="K6" s="1396"/>
      <c r="L6" s="1396"/>
      <c r="M6" s="1396"/>
      <c r="N6" s="1396"/>
      <c r="O6" s="1397"/>
    </row>
    <row r="7" spans="1:24" ht="46.5" customHeight="1" thickBot="1" x14ac:dyDescent="0.35">
      <c r="A7" s="10">
        <v>1</v>
      </c>
      <c r="B7" s="11">
        <v>2</v>
      </c>
      <c r="C7" s="16" t="s">
        <v>26</v>
      </c>
      <c r="D7" s="150" t="s">
        <v>43</v>
      </c>
      <c r="E7" s="137" t="s">
        <v>45</v>
      </c>
      <c r="F7" s="271">
        <v>11</v>
      </c>
      <c r="G7" s="270" t="s">
        <v>113</v>
      </c>
      <c r="J7" s="10">
        <v>1</v>
      </c>
      <c r="K7" s="15">
        <v>3</v>
      </c>
      <c r="L7" s="266" t="s">
        <v>25</v>
      </c>
      <c r="M7" s="254" t="s">
        <v>7</v>
      </c>
      <c r="N7" s="255" t="s">
        <v>9</v>
      </c>
      <c r="O7" s="62">
        <v>1</v>
      </c>
      <c r="P7" s="93" t="s">
        <v>102</v>
      </c>
      <c r="R7" s="177" t="s">
        <v>61</v>
      </c>
      <c r="S7" s="185" t="e">
        <f>SUM(T7:U7)</f>
        <v>#REF!</v>
      </c>
      <c r="T7" s="186" t="e">
        <f>SUM(#REF!)</f>
        <v>#REF!</v>
      </c>
      <c r="U7" s="185">
        <v>0</v>
      </c>
    </row>
    <row r="8" spans="1:24" ht="57" customHeight="1" x14ac:dyDescent="0.3">
      <c r="A8" s="12">
        <v>2</v>
      </c>
      <c r="B8" s="13">
        <v>2</v>
      </c>
      <c r="C8" s="17" t="s">
        <v>26</v>
      </c>
      <c r="D8" s="151" t="s">
        <v>44</v>
      </c>
      <c r="E8" s="132" t="s">
        <v>63</v>
      </c>
      <c r="F8" s="146">
        <v>14</v>
      </c>
      <c r="G8" s="118" t="s">
        <v>0</v>
      </c>
      <c r="J8" s="12">
        <v>2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3</v>
      </c>
      <c r="P8" s="96" t="s">
        <v>92</v>
      </c>
      <c r="R8" s="177" t="s">
        <v>37</v>
      </c>
      <c r="S8" s="187" t="e">
        <f>SUM(T8:U8)</f>
        <v>#REF!</v>
      </c>
      <c r="T8" s="186" t="e">
        <f>F7+F8+F12+F13+O8+O13+#REF!</f>
        <v>#REF!</v>
      </c>
      <c r="U8" s="187">
        <f>SUM(F35)</f>
        <v>8</v>
      </c>
    </row>
    <row r="9" spans="1:24" ht="72" customHeight="1" thickBot="1" x14ac:dyDescent="0.35">
      <c r="A9" s="24">
        <v>3</v>
      </c>
      <c r="B9" s="13">
        <v>2</v>
      </c>
      <c r="C9" s="134" t="s">
        <v>25</v>
      </c>
      <c r="D9" s="152" t="s">
        <v>47</v>
      </c>
      <c r="E9" s="87" t="s">
        <v>46</v>
      </c>
      <c r="F9" s="146">
        <v>9</v>
      </c>
      <c r="G9" s="131" t="s">
        <v>114</v>
      </c>
      <c r="J9" s="24">
        <v>3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2</v>
      </c>
      <c r="P9" s="91" t="s">
        <v>105</v>
      </c>
      <c r="R9" s="178" t="s">
        <v>38</v>
      </c>
      <c r="S9" s="188" t="e">
        <f>SUM(T9:U9)</f>
        <v>#REF!</v>
      </c>
      <c r="T9" s="189">
        <f>F9+F10+F11+F14+F15+F16+F20+O10+O11+O15+O20</f>
        <v>88</v>
      </c>
      <c r="U9" s="190" t="e">
        <f>F29+F30+F31+F32+#REF!+#REF!+#REF!</f>
        <v>#REF!</v>
      </c>
    </row>
    <row r="10" spans="1:24" ht="63.75" customHeight="1" thickBot="1" x14ac:dyDescent="0.35">
      <c r="A10" s="12">
        <v>4</v>
      </c>
      <c r="B10" s="13">
        <v>2</v>
      </c>
      <c r="C10" s="66" t="s">
        <v>27</v>
      </c>
      <c r="D10" s="152" t="s">
        <v>48</v>
      </c>
      <c r="E10" s="133" t="s">
        <v>49</v>
      </c>
      <c r="F10" s="146">
        <v>12</v>
      </c>
      <c r="G10" s="131"/>
      <c r="H10" s="9"/>
      <c r="I10" s="9"/>
      <c r="J10" s="14">
        <v>4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2</v>
      </c>
      <c r="P10" s="123" t="s">
        <v>36</v>
      </c>
      <c r="Q10" s="9"/>
      <c r="R10" s="179"/>
      <c r="S10" s="191" t="e">
        <f>SUM(S7:S9)</f>
        <v>#REF!</v>
      </c>
      <c r="T10" s="192" t="e">
        <f>SUM(T7:T9)</f>
        <v>#REF!</v>
      </c>
      <c r="U10" s="193" t="e">
        <f>SUM(U8:U9)</f>
        <v>#REF!</v>
      </c>
    </row>
    <row r="11" spans="1:24" ht="46.5" customHeight="1" thickBot="1" x14ac:dyDescent="0.3">
      <c r="A11" s="160">
        <v>5</v>
      </c>
      <c r="B11" s="13">
        <v>2</v>
      </c>
      <c r="C11" s="65" t="s">
        <v>27</v>
      </c>
      <c r="D11" s="151" t="s">
        <v>79</v>
      </c>
      <c r="E11" s="85" t="s">
        <v>52</v>
      </c>
      <c r="F11" s="146">
        <v>13</v>
      </c>
      <c r="G11" s="131"/>
      <c r="J11" s="10"/>
      <c r="K11" s="19"/>
      <c r="L11" s="269"/>
      <c r="M11" s="264"/>
      <c r="N11" s="265"/>
      <c r="O11" s="60"/>
      <c r="P11" s="122"/>
      <c r="R11" s="183"/>
      <c r="S11" s="184" t="s">
        <v>40</v>
      </c>
      <c r="T11" s="184" t="s">
        <v>41</v>
      </c>
      <c r="U11" s="184" t="s">
        <v>42</v>
      </c>
    </row>
    <row r="12" spans="1:24" ht="46.5" customHeight="1" x14ac:dyDescent="0.3">
      <c r="A12" s="25">
        <v>9</v>
      </c>
      <c r="B12" s="135">
        <v>1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  <c r="R12" s="180" t="s">
        <v>59</v>
      </c>
      <c r="S12" s="187">
        <f>SUM(T12:U12)</f>
        <v>98</v>
      </c>
      <c r="T12" s="186">
        <f>SUM(F10,F11,F16)+O15</f>
        <v>37</v>
      </c>
      <c r="U12" s="187">
        <f>SUM(F29:F33)</f>
        <v>61</v>
      </c>
      <c r="X12">
        <f>F9+F14+F15+F17+F20</f>
        <v>64</v>
      </c>
    </row>
    <row r="13" spans="1:24" ht="46.5" customHeight="1" x14ac:dyDescent="0.3">
      <c r="A13" s="24">
        <v>10</v>
      </c>
      <c r="B13" s="13">
        <v>1</v>
      </c>
      <c r="C13" s="13" t="s">
        <v>26</v>
      </c>
      <c r="D13" s="253" t="s">
        <v>69</v>
      </c>
      <c r="E13" s="85" t="s">
        <v>75</v>
      </c>
      <c r="F13" s="146">
        <v>7</v>
      </c>
      <c r="G13" s="131" t="s">
        <v>0</v>
      </c>
      <c r="J13" s="24"/>
      <c r="K13" s="17"/>
      <c r="L13" s="17"/>
      <c r="M13" s="77"/>
      <c r="N13" s="85"/>
      <c r="O13" s="107"/>
      <c r="P13" s="121"/>
      <c r="R13" s="180" t="s">
        <v>26</v>
      </c>
      <c r="S13" s="187" t="e">
        <f>SUM(T13:U13)</f>
        <v>#REF!</v>
      </c>
      <c r="T13" s="186" t="e">
        <f>SUM(F7,F8,#REF!,F12,F13,O8,O13)</f>
        <v>#REF!</v>
      </c>
      <c r="U13" s="187">
        <f>SUM(F35)</f>
        <v>8</v>
      </c>
      <c r="X13">
        <f>F10+F11+F16</f>
        <v>37</v>
      </c>
    </row>
    <row r="14" spans="1:24" ht="64.5" customHeight="1" thickBot="1" x14ac:dyDescent="0.35">
      <c r="A14" s="26">
        <v>11</v>
      </c>
      <c r="B14" s="15">
        <v>3</v>
      </c>
      <c r="C14" s="75" t="s">
        <v>25</v>
      </c>
      <c r="D14" s="153" t="s">
        <v>7</v>
      </c>
      <c r="E14" s="86" t="s">
        <v>28</v>
      </c>
      <c r="F14" s="149">
        <v>16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  <c r="R14" s="181" t="s">
        <v>60</v>
      </c>
      <c r="S14" s="188" t="e">
        <f>SUM(T14:U14)</f>
        <v>#REF!</v>
      </c>
      <c r="T14" s="189" t="e">
        <f>SUM(#REF!)</f>
        <v>#REF!</v>
      </c>
      <c r="U14" s="188">
        <v>0</v>
      </c>
      <c r="X14">
        <f>SUM(X12:X13)</f>
        <v>101</v>
      </c>
    </row>
    <row r="15" spans="1:24" ht="58.5" customHeight="1" thickBot="1" x14ac:dyDescent="0.35">
      <c r="A15" s="143">
        <v>12</v>
      </c>
      <c r="B15" s="16">
        <v>4</v>
      </c>
      <c r="C15" s="76" t="s">
        <v>25</v>
      </c>
      <c r="D15" s="150" t="s">
        <v>3</v>
      </c>
      <c r="E15" s="84" t="s">
        <v>29</v>
      </c>
      <c r="F15" s="145">
        <v>8</v>
      </c>
      <c r="G15" s="131"/>
      <c r="J15" s="25"/>
      <c r="K15" s="68"/>
      <c r="L15" s="71"/>
      <c r="M15" s="227"/>
      <c r="N15" s="73"/>
      <c r="O15" s="72"/>
      <c r="P15" s="123"/>
      <c r="R15" s="182"/>
      <c r="S15" s="191" t="e">
        <f>SUM(T15:U15)</f>
        <v>#REF!</v>
      </c>
      <c r="T15" s="194" t="e">
        <f>SUM(T12:T14)</f>
        <v>#REF!</v>
      </c>
      <c r="U15" s="191">
        <f>SUM(U12:U14)</f>
        <v>69</v>
      </c>
      <c r="X15" t="e">
        <f>F7+F8+#REF!+F12+F13</f>
        <v>#REF!</v>
      </c>
    </row>
    <row r="16" spans="1:24" ht="66" customHeight="1" thickBot="1" x14ac:dyDescent="0.35">
      <c r="A16" s="14">
        <v>13</v>
      </c>
      <c r="B16" s="18">
        <v>4</v>
      </c>
      <c r="C16" s="139" t="s">
        <v>27</v>
      </c>
      <c r="D16" s="153" t="s">
        <v>78</v>
      </c>
      <c r="E16" s="86" t="s">
        <v>30</v>
      </c>
      <c r="F16" s="149">
        <v>12</v>
      </c>
      <c r="G16" s="223" t="s">
        <v>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  <c r="R16" s="183"/>
      <c r="S16" s="184" t="s">
        <v>40</v>
      </c>
      <c r="T16" s="184" t="s">
        <v>41</v>
      </c>
      <c r="U16" s="184" t="s">
        <v>42</v>
      </c>
      <c r="X16">
        <v>9</v>
      </c>
    </row>
    <row r="17" spans="1:22" ht="83.25" customHeight="1" thickBot="1" x14ac:dyDescent="0.3">
      <c r="A17" s="229">
        <v>14</v>
      </c>
      <c r="B17" s="141">
        <v>1</v>
      </c>
      <c r="C17" s="230" t="s">
        <v>25</v>
      </c>
      <c r="D17" s="154" t="s">
        <v>71</v>
      </c>
      <c r="E17" s="95" t="s">
        <v>76</v>
      </c>
      <c r="F17" s="147">
        <v>15</v>
      </c>
      <c r="G17" s="276"/>
      <c r="H17" s="9"/>
      <c r="I17" s="9"/>
      <c r="J17" s="229"/>
      <c r="L17" s="231"/>
      <c r="M17" s="98"/>
      <c r="N17" s="95"/>
      <c r="O17" s="232"/>
      <c r="P17" s="233"/>
      <c r="Q17" s="9"/>
      <c r="R17" s="234"/>
      <c r="S17" s="235"/>
      <c r="T17" s="235"/>
      <c r="U17" s="235"/>
    </row>
    <row r="18" spans="1:22" ht="83.25" customHeight="1" thickBot="1" x14ac:dyDescent="0.3">
      <c r="A18" s="229"/>
      <c r="B18" s="141">
        <v>1</v>
      </c>
      <c r="C18" s="142" t="s">
        <v>25</v>
      </c>
      <c r="D18" s="251" t="s">
        <v>70</v>
      </c>
      <c r="E18" s="95" t="s">
        <v>77</v>
      </c>
      <c r="F18" s="147">
        <v>14</v>
      </c>
      <c r="G18" s="276"/>
      <c r="H18" s="9"/>
      <c r="I18" s="9"/>
      <c r="J18" s="229"/>
      <c r="L18" s="231"/>
      <c r="M18" s="98"/>
      <c r="N18" s="95"/>
      <c r="O18" s="232"/>
      <c r="P18" s="233"/>
      <c r="Q18" s="9"/>
      <c r="R18" s="234"/>
      <c r="S18" s="235"/>
      <c r="T18" s="235"/>
      <c r="U18" s="235"/>
    </row>
    <row r="19" spans="1:22" ht="36.75" customHeight="1" thickBot="1" x14ac:dyDescent="0.3">
      <c r="A19" s="229"/>
      <c r="B19" s="141">
        <v>2</v>
      </c>
      <c r="C19" s="162" t="s">
        <v>26</v>
      </c>
      <c r="D19" s="165" t="s">
        <v>55</v>
      </c>
      <c r="E19" s="163" t="s">
        <v>56</v>
      </c>
      <c r="F19" s="164">
        <v>20</v>
      </c>
      <c r="G19" s="276"/>
      <c r="H19" s="9"/>
      <c r="I19" s="9"/>
      <c r="J19" s="229"/>
      <c r="L19" s="231"/>
      <c r="M19" s="98"/>
      <c r="N19" s="95"/>
      <c r="O19" s="232"/>
      <c r="P19" s="233"/>
      <c r="Q19" s="9"/>
      <c r="R19" s="234"/>
      <c r="S19" s="235"/>
      <c r="T19" s="235"/>
      <c r="U19" s="235"/>
    </row>
    <row r="20" spans="1:22" ht="46.5" customHeight="1" thickBot="1" x14ac:dyDescent="0.3">
      <c r="A20" s="138">
        <v>15</v>
      </c>
      <c r="B20" s="141">
        <v>1</v>
      </c>
      <c r="C20" s="162" t="s">
        <v>26</v>
      </c>
      <c r="D20" s="165" t="s">
        <v>86</v>
      </c>
      <c r="E20" s="163" t="s">
        <v>87</v>
      </c>
      <c r="F20" s="292">
        <v>16</v>
      </c>
      <c r="G20" s="131" t="s">
        <v>115</v>
      </c>
      <c r="H20" s="9"/>
      <c r="I20" s="9"/>
      <c r="J20" s="27"/>
      <c r="K20" s="19"/>
      <c r="L20" s="67"/>
      <c r="M20" s="228"/>
      <c r="N20" s="70"/>
      <c r="O20" s="124"/>
      <c r="P20" s="122"/>
      <c r="Q20" s="9"/>
    </row>
    <row r="21" spans="1:22" ht="30" customHeight="1" thickBot="1" x14ac:dyDescent="0.4">
      <c r="A21" s="50"/>
      <c r="B21" s="1403" t="s">
        <v>0</v>
      </c>
      <c r="C21" s="1351"/>
      <c r="D21" s="1352"/>
      <c r="E21" s="69" t="s">
        <v>11</v>
      </c>
      <c r="F21" s="224">
        <f>O21</f>
        <v>8</v>
      </c>
      <c r="G21" s="110"/>
      <c r="J21" s="1370" t="s">
        <v>23</v>
      </c>
      <c r="K21" s="1371"/>
      <c r="L21" s="1371"/>
      <c r="M21" s="1371"/>
      <c r="N21" s="1398"/>
      <c r="O21" s="225">
        <f>SUM(O7:O17)</f>
        <v>8</v>
      </c>
      <c r="P21" s="222"/>
      <c r="V21">
        <f>F7+F8+F9+F10+F11+F12+F13+F14+F15+F16+F17+F20</f>
        <v>140</v>
      </c>
    </row>
    <row r="22" spans="1:22" ht="36" customHeight="1" x14ac:dyDescent="0.25">
      <c r="A22" s="40"/>
      <c r="B22" s="1402" t="s">
        <v>13</v>
      </c>
      <c r="C22" s="1354"/>
      <c r="D22" s="1376"/>
      <c r="E22" s="7"/>
      <c r="F22" s="243">
        <f>SUM(F7:F20)</f>
        <v>174</v>
      </c>
      <c r="G22" s="111"/>
      <c r="J22" s="31"/>
      <c r="K22" s="1377"/>
      <c r="L22" s="1377"/>
      <c r="M22" s="1377"/>
      <c r="N22" s="32"/>
      <c r="O22" s="33"/>
      <c r="P22" s="31"/>
    </row>
    <row r="23" spans="1:22" ht="36" customHeight="1" thickBot="1" x14ac:dyDescent="0.35">
      <c r="A23" s="41"/>
      <c r="B23" s="1390" t="s">
        <v>14</v>
      </c>
      <c r="C23" s="1356"/>
      <c r="D23" s="1378"/>
      <c r="E23" s="42"/>
      <c r="F23" s="201">
        <f>F22+F21</f>
        <v>182</v>
      </c>
      <c r="G23" s="112"/>
      <c r="J23" s="79" t="s">
        <v>32</v>
      </c>
      <c r="K23" s="80"/>
      <c r="L23" s="80"/>
      <c r="M23" s="81"/>
      <c r="N23" s="99"/>
      <c r="O23" s="100"/>
      <c r="P23" s="79"/>
    </row>
    <row r="24" spans="1:22" ht="36" customHeight="1" x14ac:dyDescent="0.3">
      <c r="A24" s="277"/>
      <c r="B24" s="278"/>
      <c r="C24" s="279"/>
      <c r="D24" s="280"/>
      <c r="E24" s="282" t="s">
        <v>118</v>
      </c>
      <c r="F24" s="281"/>
      <c r="G24" s="112"/>
      <c r="J24" s="79"/>
      <c r="K24" s="80"/>
      <c r="L24" s="80"/>
      <c r="M24" s="81"/>
      <c r="N24" s="99"/>
      <c r="O24" s="100"/>
      <c r="P24" s="79"/>
    </row>
    <row r="25" spans="1:22" ht="36" customHeight="1" x14ac:dyDescent="0.3">
      <c r="A25" s="277"/>
      <c r="B25" s="278"/>
      <c r="C25" s="279"/>
      <c r="D25" s="280"/>
      <c r="E25" s="283" t="s">
        <v>117</v>
      </c>
      <c r="F25" s="281"/>
      <c r="G25" s="112"/>
      <c r="J25" s="79"/>
      <c r="K25" s="80"/>
      <c r="L25" s="80"/>
      <c r="M25" s="81"/>
      <c r="N25" s="99"/>
      <c r="O25" s="100"/>
      <c r="P25" s="79"/>
    </row>
    <row r="26" spans="1:22" ht="36" customHeight="1" thickBot="1" x14ac:dyDescent="0.35">
      <c r="A26" s="277"/>
      <c r="B26" s="317"/>
      <c r="C26" s="162" t="s">
        <v>26</v>
      </c>
      <c r="D26" s="166" t="s">
        <v>54</v>
      </c>
      <c r="E26" s="167" t="s">
        <v>54</v>
      </c>
      <c r="F26" s="169">
        <v>15</v>
      </c>
      <c r="G26" s="112"/>
      <c r="J26" s="79"/>
      <c r="K26" s="80"/>
      <c r="L26" s="80"/>
      <c r="M26" s="81"/>
      <c r="N26" s="99"/>
      <c r="O26" s="100"/>
      <c r="P26" s="79"/>
    </row>
    <row r="27" spans="1:22" ht="36" customHeight="1" x14ac:dyDescent="0.3">
      <c r="A27" s="168">
        <v>6</v>
      </c>
      <c r="B27" s="314" t="s">
        <v>21</v>
      </c>
      <c r="C27" s="314"/>
      <c r="D27" s="315" t="s">
        <v>1</v>
      </c>
      <c r="E27" s="315" t="s">
        <v>19</v>
      </c>
      <c r="F27" s="316" t="s">
        <v>20</v>
      </c>
      <c r="G27" s="109"/>
      <c r="J27" s="79"/>
      <c r="K27" s="80"/>
      <c r="L27" s="80"/>
      <c r="M27" s="81"/>
      <c r="N27" s="99"/>
      <c r="O27" s="100"/>
      <c r="P27" s="79"/>
    </row>
    <row r="28" spans="1:22" ht="36" customHeight="1" thickBot="1" x14ac:dyDescent="0.35">
      <c r="A28" s="244">
        <v>7</v>
      </c>
      <c r="B28" s="303"/>
      <c r="C28" s="303"/>
      <c r="D28" s="303"/>
      <c r="E28" s="303"/>
      <c r="F28" s="304"/>
      <c r="G28" s="113"/>
      <c r="J28" s="79"/>
      <c r="K28" s="80"/>
      <c r="L28" s="80"/>
      <c r="M28" s="81"/>
      <c r="N28" s="99"/>
      <c r="O28" s="100"/>
      <c r="P28" s="79"/>
    </row>
    <row r="29" spans="1:22" ht="36" customHeight="1" thickBot="1" x14ac:dyDescent="0.35">
      <c r="A29" s="161">
        <v>8</v>
      </c>
      <c r="B29" s="89">
        <v>2</v>
      </c>
      <c r="C29" s="90" t="s">
        <v>27</v>
      </c>
      <c r="D29" s="150" t="s">
        <v>51</v>
      </c>
      <c r="E29" s="84" t="s">
        <v>53</v>
      </c>
      <c r="F29" s="155">
        <v>11</v>
      </c>
      <c r="G29" s="117"/>
      <c r="J29" s="79"/>
      <c r="K29" s="80"/>
      <c r="L29" s="80"/>
      <c r="M29" s="81"/>
      <c r="N29" s="99"/>
      <c r="O29" s="100"/>
      <c r="P29" s="79"/>
    </row>
    <row r="30" spans="1:22" ht="36" customHeight="1" thickBot="1" x14ac:dyDescent="0.35">
      <c r="A30" s="277"/>
      <c r="B30" s="94">
        <v>2</v>
      </c>
      <c r="C30" s="205" t="s">
        <v>27</v>
      </c>
      <c r="D30" s="154" t="s">
        <v>80</v>
      </c>
      <c r="E30" s="95" t="s">
        <v>52</v>
      </c>
      <c r="F30" s="157">
        <v>11</v>
      </c>
      <c r="G30" s="117"/>
      <c r="J30" s="79"/>
      <c r="K30" s="80"/>
      <c r="L30" s="80"/>
      <c r="M30" s="81"/>
      <c r="N30" s="99"/>
      <c r="O30" s="100"/>
      <c r="P30" s="79"/>
    </row>
    <row r="31" spans="1:22" ht="30.6" customHeight="1" x14ac:dyDescent="0.25">
      <c r="A31" s="35"/>
      <c r="B31" s="203">
        <v>3</v>
      </c>
      <c r="C31" s="97" t="s">
        <v>27</v>
      </c>
      <c r="D31" s="152" t="s">
        <v>84</v>
      </c>
      <c r="E31" s="87" t="s">
        <v>33</v>
      </c>
      <c r="F31" s="204">
        <v>12</v>
      </c>
      <c r="G31" s="129"/>
      <c r="J31" s="35"/>
      <c r="K31" s="36" t="s">
        <v>21</v>
      </c>
      <c r="L31" s="36"/>
      <c r="M31" s="37" t="s">
        <v>1</v>
      </c>
      <c r="N31" s="37" t="s">
        <v>19</v>
      </c>
      <c r="O31" s="38" t="s">
        <v>20</v>
      </c>
      <c r="P31" s="35"/>
    </row>
    <row r="32" spans="1:22" ht="28.5" thickBot="1" x14ac:dyDescent="0.3">
      <c r="A32" s="302" t="s">
        <v>4</v>
      </c>
      <c r="B32" s="1">
        <v>3</v>
      </c>
      <c r="C32" s="92" t="s">
        <v>27</v>
      </c>
      <c r="D32" s="152" t="s">
        <v>12</v>
      </c>
      <c r="E32" s="87" t="s">
        <v>39</v>
      </c>
      <c r="F32" s="156">
        <v>6</v>
      </c>
      <c r="G32" s="129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88">
        <v>1</v>
      </c>
      <c r="B33" s="203">
        <v>1</v>
      </c>
      <c r="C33" s="236" t="s">
        <v>27</v>
      </c>
      <c r="D33" s="152" t="s">
        <v>81</v>
      </c>
      <c r="E33" s="87" t="s">
        <v>72</v>
      </c>
      <c r="F33" s="204">
        <v>21</v>
      </c>
      <c r="G33" s="129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93">
        <v>2</v>
      </c>
      <c r="B34" s="144">
        <v>1</v>
      </c>
      <c r="C34" s="92" t="s">
        <v>27</v>
      </c>
      <c r="D34" s="152" t="s">
        <v>82</v>
      </c>
      <c r="E34" s="87" t="s">
        <v>83</v>
      </c>
      <c r="F34" s="158">
        <v>10</v>
      </c>
      <c r="G34" s="241" t="s">
        <v>0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123">
        <v>3</v>
      </c>
      <c r="B35" s="144">
        <v>2</v>
      </c>
      <c r="C35" s="202" t="s">
        <v>26</v>
      </c>
      <c r="D35" s="272" t="s">
        <v>57</v>
      </c>
      <c r="E35" s="273" t="s">
        <v>58</v>
      </c>
      <c r="F35" s="274">
        <v>8</v>
      </c>
      <c r="G35" s="125"/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93">
        <v>4</v>
      </c>
      <c r="B36" s="144">
        <v>1</v>
      </c>
      <c r="C36" s="202" t="s">
        <v>26</v>
      </c>
      <c r="D36" s="165" t="s">
        <v>89</v>
      </c>
      <c r="E36" s="163" t="s">
        <v>87</v>
      </c>
      <c r="F36" s="274">
        <v>10</v>
      </c>
      <c r="G36" s="125"/>
      <c r="H36" s="9" t="s">
        <v>10</v>
      </c>
      <c r="I36" s="9">
        <f>SUM(F31:F32)</f>
        <v>18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96">
        <v>5</v>
      </c>
      <c r="B37" s="52"/>
      <c r="C37" s="52"/>
      <c r="D37" s="53"/>
      <c r="E37" s="58" t="s">
        <v>11</v>
      </c>
      <c r="F37" s="159">
        <f>SUM(O41)</f>
        <v>0</v>
      </c>
      <c r="G37" s="114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>
        <v>6</v>
      </c>
      <c r="B38" s="1402" t="s">
        <v>15</v>
      </c>
      <c r="C38" s="1354"/>
      <c r="D38" s="1376"/>
      <c r="E38" s="7"/>
      <c r="F38" s="243">
        <f>SUM(F29:F36)</f>
        <v>89</v>
      </c>
      <c r="G38" s="111"/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>
        <v>7</v>
      </c>
      <c r="B39" s="1390" t="s">
        <v>16</v>
      </c>
      <c r="C39" s="1356"/>
      <c r="D39" s="1378"/>
      <c r="E39" s="42"/>
      <c r="F39" s="201">
        <f>F38+F37</f>
        <v>89</v>
      </c>
      <c r="G39" s="112"/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59.25" customHeight="1" thickBot="1" x14ac:dyDescent="0.3">
      <c r="A40" s="170">
        <v>8</v>
      </c>
      <c r="B40" s="279"/>
      <c r="C40" s="279"/>
      <c r="D40" s="279"/>
      <c r="E40" s="287" t="s">
        <v>101</v>
      </c>
      <c r="F40" s="286"/>
      <c r="G40" s="112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100</v>
      </c>
      <c r="F41" s="286"/>
      <c r="G41" s="112"/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36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customHeight="1" x14ac:dyDescent="0.25">
      <c r="A43" s="284"/>
      <c r="B43" s="279"/>
      <c r="C43" s="279"/>
      <c r="D43" s="279"/>
      <c r="E43" s="285"/>
      <c r="F43" s="286"/>
      <c r="G43" s="112"/>
      <c r="J43" s="28"/>
      <c r="K43" s="296"/>
      <c r="L43" s="296"/>
      <c r="M43" s="296"/>
      <c r="N43" s="29"/>
      <c r="O43" s="30"/>
      <c r="P43" s="28"/>
    </row>
    <row r="44" spans="1:16" ht="36" customHeight="1" x14ac:dyDescent="0.25">
      <c r="A44" s="284"/>
      <c r="J44" s="28"/>
      <c r="K44" s="296"/>
      <c r="L44" s="296"/>
      <c r="M44" s="296"/>
      <c r="N44" s="29"/>
      <c r="O44" s="30"/>
      <c r="P44" s="28"/>
    </row>
    <row r="45" spans="1:16" ht="36" customHeight="1" x14ac:dyDescent="0.35">
      <c r="A45" s="284"/>
      <c r="B45" s="299"/>
      <c r="C45" s="299"/>
      <c r="D45" s="1386" t="s">
        <v>17</v>
      </c>
      <c r="E45" s="1387"/>
      <c r="F45" s="290">
        <f>F22+F38</f>
        <v>263</v>
      </c>
      <c r="G45" s="115"/>
      <c r="J45" s="28"/>
      <c r="K45" s="296"/>
      <c r="L45" s="296"/>
      <c r="M45" s="296"/>
      <c r="N45" s="29"/>
      <c r="O45" s="30"/>
      <c r="P45" s="28"/>
    </row>
    <row r="46" spans="1:16" ht="36" customHeight="1" x14ac:dyDescent="0.35">
      <c r="A46" s="284"/>
      <c r="B46" s="301"/>
      <c r="C46" s="301"/>
      <c r="D46" s="1388" t="s">
        <v>119</v>
      </c>
      <c r="E46" s="1389"/>
      <c r="F46" s="291">
        <f>F23+F39</f>
        <v>271</v>
      </c>
      <c r="G46" s="116"/>
      <c r="J46" s="28"/>
      <c r="K46" s="296"/>
      <c r="L46" s="296"/>
      <c r="M46" s="296"/>
      <c r="N46" s="29"/>
      <c r="O46" s="30"/>
      <c r="P46" s="28"/>
    </row>
    <row r="47" spans="1:16" ht="36" customHeight="1" x14ac:dyDescent="0.25">
      <c r="A47" s="284"/>
      <c r="J47" s="28"/>
      <c r="K47" s="296"/>
      <c r="L47" s="296"/>
      <c r="M47" s="296"/>
      <c r="N47" s="29"/>
      <c r="O47" s="30"/>
      <c r="P47" s="28"/>
    </row>
    <row r="48" spans="1:16" ht="24" thickBot="1" x14ac:dyDescent="0.4">
      <c r="B48" s="200"/>
      <c r="C48" s="200"/>
      <c r="D48" s="200"/>
      <c r="E48" s="195"/>
      <c r="F48" s="195"/>
    </row>
    <row r="49" spans="1:15" ht="26.25" customHeight="1" thickBot="1" x14ac:dyDescent="0.4">
      <c r="A49" s="298" t="s">
        <v>17</v>
      </c>
      <c r="B49" s="55" t="s">
        <v>21</v>
      </c>
      <c r="C49" s="55"/>
      <c r="D49" s="56" t="s">
        <v>1</v>
      </c>
      <c r="E49" s="56" t="s">
        <v>35</v>
      </c>
      <c r="F49" s="57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4">
      <c r="A50" s="300" t="s">
        <v>18</v>
      </c>
      <c r="B50" s="11">
        <v>2</v>
      </c>
      <c r="C50" s="16" t="s">
        <v>26</v>
      </c>
      <c r="D50" s="150" t="s">
        <v>43</v>
      </c>
      <c r="E50" s="137"/>
      <c r="F50" s="145"/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27.75" x14ac:dyDescent="0.25">
      <c r="B51" s="13">
        <v>2</v>
      </c>
      <c r="C51" s="17" t="s">
        <v>26</v>
      </c>
      <c r="D51" s="151" t="s">
        <v>44</v>
      </c>
      <c r="E51" s="132"/>
      <c r="F51" s="146"/>
      <c r="J51" s="143">
        <v>1</v>
      </c>
      <c r="K51" s="11">
        <v>2</v>
      </c>
      <c r="L51" s="16" t="s">
        <v>26</v>
      </c>
      <c r="M51" s="245" t="s">
        <v>43</v>
      </c>
      <c r="N51" s="137"/>
      <c r="O51" s="106"/>
    </row>
    <row r="52" spans="1:15" ht="32.25" thickBot="1" x14ac:dyDescent="0.35">
      <c r="A52" s="199" t="s">
        <v>62</v>
      </c>
      <c r="B52" s="13">
        <v>2</v>
      </c>
      <c r="C52" s="134" t="s">
        <v>25</v>
      </c>
      <c r="D52" s="152" t="s">
        <v>47</v>
      </c>
      <c r="E52" s="87" t="s">
        <v>90</v>
      </c>
      <c r="F52" s="146">
        <v>7</v>
      </c>
      <c r="J52" s="12">
        <v>2</v>
      </c>
      <c r="K52" s="13">
        <v>2</v>
      </c>
      <c r="L52" s="17" t="s">
        <v>26</v>
      </c>
      <c r="M52" s="246" t="s">
        <v>44</v>
      </c>
      <c r="N52" s="132"/>
      <c r="O52" s="107"/>
    </row>
    <row r="53" spans="1:15" ht="32.25" thickBot="1" x14ac:dyDescent="0.3">
      <c r="A53" s="54"/>
      <c r="B53" s="13">
        <v>2</v>
      </c>
      <c r="C53" s="66" t="s">
        <v>27</v>
      </c>
      <c r="D53" s="152" t="s">
        <v>48</v>
      </c>
      <c r="E53" s="275" t="s">
        <v>96</v>
      </c>
      <c r="F53" s="146">
        <v>5</v>
      </c>
      <c r="J53" s="196">
        <v>3</v>
      </c>
      <c r="K53" s="13">
        <v>2</v>
      </c>
      <c r="L53" s="134" t="s">
        <v>25</v>
      </c>
      <c r="M53" s="247" t="s">
        <v>47</v>
      </c>
      <c r="N53" s="87"/>
      <c r="O53" s="107"/>
    </row>
    <row r="54" spans="1:15" ht="45.75" customHeight="1" thickBot="1" x14ac:dyDescent="0.3">
      <c r="A54" s="143">
        <v>1</v>
      </c>
      <c r="B54" s="15">
        <v>2</v>
      </c>
      <c r="C54" s="139" t="s">
        <v>27</v>
      </c>
      <c r="D54" s="153" t="s">
        <v>50</v>
      </c>
      <c r="E54" s="86" t="s">
        <v>91</v>
      </c>
      <c r="F54" s="149">
        <v>1</v>
      </c>
      <c r="J54" s="197">
        <v>4</v>
      </c>
      <c r="K54" s="13">
        <v>2</v>
      </c>
      <c r="L54" s="66" t="s">
        <v>27</v>
      </c>
      <c r="M54" s="247" t="s">
        <v>48</v>
      </c>
      <c r="N54" s="133"/>
      <c r="O54" s="107"/>
    </row>
    <row r="55" spans="1:15" ht="45.75" customHeight="1" thickBot="1" x14ac:dyDescent="0.3">
      <c r="A55" s="12">
        <v>2</v>
      </c>
      <c r="B55" s="135">
        <v>1</v>
      </c>
      <c r="C55" s="135" t="s">
        <v>26</v>
      </c>
      <c r="D55" s="152" t="s">
        <v>68</v>
      </c>
      <c r="E55" s="87"/>
      <c r="F55" s="148"/>
      <c r="J55" s="198">
        <v>5</v>
      </c>
      <c r="K55" s="15">
        <v>2</v>
      </c>
      <c r="L55" s="139" t="s">
        <v>27</v>
      </c>
      <c r="M55" s="248" t="s">
        <v>50</v>
      </c>
      <c r="N55" s="86" t="s">
        <v>93</v>
      </c>
      <c r="O55" s="108">
        <v>1</v>
      </c>
    </row>
    <row r="56" spans="1:15" ht="45.75" customHeight="1" x14ac:dyDescent="0.25">
      <c r="A56" s="196">
        <v>3</v>
      </c>
      <c r="B56" s="13">
        <v>1</v>
      </c>
      <c r="C56" s="13" t="s">
        <v>26</v>
      </c>
      <c r="D56" s="151" t="s">
        <v>73</v>
      </c>
      <c r="E56" s="85"/>
      <c r="F56" s="146"/>
      <c r="J56" s="135">
        <v>6</v>
      </c>
      <c r="K56" s="135">
        <v>1</v>
      </c>
      <c r="L56" s="135" t="s">
        <v>26</v>
      </c>
      <c r="M56" s="247" t="s">
        <v>68</v>
      </c>
      <c r="N56" s="87"/>
      <c r="O56" s="136"/>
    </row>
    <row r="57" spans="1:15" ht="45.75" customHeight="1" thickBot="1" x14ac:dyDescent="0.3">
      <c r="A57" s="197">
        <v>4</v>
      </c>
      <c r="B57" s="74">
        <v>3</v>
      </c>
      <c r="C57" s="74"/>
      <c r="D57" s="153" t="s">
        <v>7</v>
      </c>
      <c r="E57" s="86" t="s">
        <v>116</v>
      </c>
      <c r="F57" s="250">
        <v>3</v>
      </c>
      <c r="J57" s="13">
        <v>7</v>
      </c>
      <c r="K57" s="13">
        <v>1</v>
      </c>
      <c r="L57" s="13" t="s">
        <v>26</v>
      </c>
      <c r="M57" s="246" t="s">
        <v>73</v>
      </c>
      <c r="N57" s="85"/>
      <c r="O57" s="107"/>
    </row>
    <row r="58" spans="1:15" ht="45.75" customHeight="1" thickBot="1" x14ac:dyDescent="0.3">
      <c r="A58" s="198">
        <v>5</v>
      </c>
      <c r="B58" s="15">
        <v>4</v>
      </c>
      <c r="C58" s="75" t="s">
        <v>25</v>
      </c>
      <c r="D58" s="150" t="s">
        <v>3</v>
      </c>
      <c r="F58" s="149"/>
      <c r="J58" s="75">
        <v>8</v>
      </c>
      <c r="K58" s="15">
        <v>3</v>
      </c>
      <c r="L58" s="75" t="s">
        <v>25</v>
      </c>
      <c r="M58" s="248" t="s">
        <v>7</v>
      </c>
      <c r="N58" s="86" t="s">
        <v>94</v>
      </c>
      <c r="O58" s="108">
        <v>1</v>
      </c>
    </row>
    <row r="59" spans="1:15" ht="45.75" customHeight="1" thickBot="1" x14ac:dyDescent="0.3">
      <c r="A59" s="135">
        <v>6</v>
      </c>
      <c r="B59" s="16">
        <v>4</v>
      </c>
      <c r="C59" s="76" t="s">
        <v>25</v>
      </c>
      <c r="D59" s="153" t="s">
        <v>6</v>
      </c>
      <c r="E59" s="84" t="s">
        <v>97</v>
      </c>
      <c r="F59" s="145">
        <v>1</v>
      </c>
      <c r="J59" s="76">
        <v>9</v>
      </c>
      <c r="K59" s="16">
        <v>4</v>
      </c>
      <c r="L59" s="76" t="s">
        <v>25</v>
      </c>
      <c r="M59" s="245" t="s">
        <v>3</v>
      </c>
      <c r="N59" s="84"/>
      <c r="O59" s="106"/>
    </row>
    <row r="60" spans="1:15" ht="45.75" customHeight="1" thickBot="1" x14ac:dyDescent="0.3">
      <c r="A60" s="13">
        <v>7</v>
      </c>
      <c r="B60" s="18">
        <v>1</v>
      </c>
      <c r="C60" s="139" t="s">
        <v>27</v>
      </c>
      <c r="D60" s="154" t="s">
        <v>71</v>
      </c>
      <c r="E60" s="86"/>
      <c r="F60" s="149"/>
      <c r="J60" s="139">
        <v>10</v>
      </c>
      <c r="K60" s="18">
        <v>4</v>
      </c>
      <c r="L60" s="139" t="s">
        <v>27</v>
      </c>
      <c r="M60" s="248" t="s">
        <v>6</v>
      </c>
      <c r="N60" s="86"/>
      <c r="O60" s="108"/>
    </row>
    <row r="61" spans="1:15" ht="45.75" customHeight="1" thickBot="1" x14ac:dyDescent="0.3">
      <c r="A61" s="74">
        <v>8</v>
      </c>
      <c r="B61" s="141">
        <v>1</v>
      </c>
      <c r="C61" s="230"/>
      <c r="D61" s="251" t="s">
        <v>70</v>
      </c>
      <c r="E61" s="95" t="s">
        <v>85</v>
      </c>
      <c r="F61" s="147">
        <v>2</v>
      </c>
      <c r="J61" s="230">
        <v>11</v>
      </c>
      <c r="K61" s="141">
        <v>1</v>
      </c>
      <c r="L61" s="142" t="s">
        <v>25</v>
      </c>
      <c r="M61" s="249" t="s">
        <v>71</v>
      </c>
      <c r="N61" s="95" t="s">
        <v>108</v>
      </c>
      <c r="O61" s="140">
        <v>1</v>
      </c>
    </row>
    <row r="62" spans="1:15" ht="45.75" customHeight="1" thickBot="1" x14ac:dyDescent="0.3">
      <c r="A62" s="75">
        <v>9</v>
      </c>
      <c r="B62" s="141">
        <v>1</v>
      </c>
      <c r="C62" s="230"/>
      <c r="D62" s="154"/>
      <c r="E62" s="95"/>
      <c r="F62" s="147"/>
      <c r="J62" s="142">
        <v>12</v>
      </c>
      <c r="K62" s="141">
        <v>1</v>
      </c>
      <c r="L62" s="142" t="s">
        <v>25</v>
      </c>
      <c r="M62" s="249" t="s">
        <v>88</v>
      </c>
      <c r="N62" s="95"/>
      <c r="O62" s="140"/>
    </row>
    <row r="63" spans="1:15" ht="45.75" customHeight="1" thickBot="1" x14ac:dyDescent="0.3">
      <c r="A63" s="76">
        <v>10</v>
      </c>
      <c r="B63" s="141">
        <v>4</v>
      </c>
      <c r="C63" s="142" t="s">
        <v>25</v>
      </c>
      <c r="D63" s="154"/>
      <c r="E63" s="95"/>
      <c r="F63" s="147"/>
      <c r="J63" s="41"/>
      <c r="K63" s="1399" t="s">
        <v>65</v>
      </c>
      <c r="L63" s="1400"/>
      <c r="M63" s="1401"/>
      <c r="N63" s="42"/>
      <c r="O63" s="201">
        <f>SUM(O51:O62)</f>
        <v>3</v>
      </c>
    </row>
    <row r="64" spans="1:15" ht="45.75" customHeight="1" thickBot="1" x14ac:dyDescent="0.3">
      <c r="A64" s="139">
        <v>11</v>
      </c>
      <c r="B64" s="1399" t="s">
        <v>14</v>
      </c>
      <c r="C64" s="1400"/>
      <c r="D64" s="1401"/>
      <c r="E64" s="42"/>
      <c r="F64" s="201">
        <f>SUM(F50:F63)</f>
        <v>19</v>
      </c>
    </row>
    <row r="65" spans="1:6" ht="45.75" customHeight="1" thickBot="1" x14ac:dyDescent="0.35">
      <c r="A65" s="230">
        <v>12</v>
      </c>
      <c r="B65" s="207"/>
      <c r="C65" s="207"/>
      <c r="D65" s="207"/>
      <c r="E65" s="207"/>
    </row>
    <row r="66" spans="1:6" ht="2.25" customHeight="1" thickBot="1" x14ac:dyDescent="0.3">
      <c r="A66" s="230">
        <v>12</v>
      </c>
      <c r="B66" s="11">
        <v>1</v>
      </c>
      <c r="C66" s="217" t="s">
        <v>27</v>
      </c>
      <c r="D66" s="150"/>
      <c r="E66" s="137"/>
      <c r="F66" s="214"/>
    </row>
    <row r="67" spans="1:6" ht="45.75" hidden="1" customHeight="1" thickBot="1" x14ac:dyDescent="0.3">
      <c r="A67" s="142">
        <v>13</v>
      </c>
      <c r="B67" s="13">
        <v>1</v>
      </c>
      <c r="C67" s="218" t="s">
        <v>27</v>
      </c>
      <c r="D67" s="151"/>
      <c r="E67" s="132"/>
      <c r="F67" s="215"/>
    </row>
    <row r="68" spans="1:6" ht="31.5" thickBot="1" x14ac:dyDescent="0.3">
      <c r="A68" s="41"/>
      <c r="B68" s="13">
        <v>1</v>
      </c>
      <c r="C68" s="219" t="s">
        <v>27</v>
      </c>
      <c r="D68" s="152"/>
      <c r="E68" s="87"/>
      <c r="F68" s="215"/>
    </row>
    <row r="69" spans="1:6" ht="31.5" thickBot="1" x14ac:dyDescent="0.35">
      <c r="A69" s="207" t="s">
        <v>64</v>
      </c>
      <c r="B69" s="210"/>
      <c r="C69" s="211"/>
      <c r="D69" s="212"/>
      <c r="E69" s="213"/>
      <c r="F69" s="216">
        <f>SUM(F66:F68)</f>
        <v>0</v>
      </c>
    </row>
    <row r="70" spans="1:6" ht="31.5" x14ac:dyDescent="0.25">
      <c r="A70" s="143">
        <v>1</v>
      </c>
      <c r="B70" s="210"/>
      <c r="C70" s="211"/>
      <c r="D70" s="221" t="s">
        <v>67</v>
      </c>
      <c r="E70" s="220" t="s">
        <v>66</v>
      </c>
      <c r="F70" s="216">
        <f>SUM(F64:F68)</f>
        <v>19</v>
      </c>
    </row>
    <row r="71" spans="1:6" ht="15.75" x14ac:dyDescent="0.25">
      <c r="A71" s="12">
        <v>2</v>
      </c>
    </row>
    <row r="72" spans="1:6" ht="15.75" x14ac:dyDescent="0.25">
      <c r="A72" s="208">
        <v>3</v>
      </c>
    </row>
    <row r="73" spans="1:6" ht="15.75" x14ac:dyDescent="0.25">
      <c r="A73" s="209"/>
    </row>
    <row r="74" spans="1:6" ht="15.75" x14ac:dyDescent="0.25">
      <c r="A74" s="209"/>
    </row>
  </sheetData>
  <mergeCells count="18">
    <mergeCell ref="B22:D22"/>
    <mergeCell ref="K22:M22"/>
    <mergeCell ref="B23:D23"/>
    <mergeCell ref="J32:O32"/>
    <mergeCell ref="A1:O1"/>
    <mergeCell ref="A3:O3"/>
    <mergeCell ref="A6:F6"/>
    <mergeCell ref="J6:O6"/>
    <mergeCell ref="B21:D21"/>
    <mergeCell ref="J21:N21"/>
    <mergeCell ref="K63:M63"/>
    <mergeCell ref="B64:D64"/>
    <mergeCell ref="B38:D38"/>
    <mergeCell ref="B39:D39"/>
    <mergeCell ref="K42:M42"/>
    <mergeCell ref="D45:E45"/>
    <mergeCell ref="D46:E46"/>
    <mergeCell ref="J41:N41"/>
  </mergeCells>
  <pageMargins left="0.78740157480314965" right="0.19685039370078741" top="0.19685039370078741" bottom="0.15748031496062992" header="0" footer="0"/>
  <pageSetup paperSize="9" scale="28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pageSetUpPr fitToPage="1"/>
  </sheetPr>
  <dimension ref="A1:X72"/>
  <sheetViews>
    <sheetView topLeftCell="B28" zoomScale="70" zoomScaleNormal="70" zoomScalePageLayoutView="60" workbookViewId="0">
      <selection activeCell="E40" sqref="E40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4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  <col min="18" max="18" width="6.42578125" bestFit="1" customWidth="1"/>
    <col min="19" max="21" width="6" customWidth="1"/>
  </cols>
  <sheetData>
    <row r="1" spans="1:24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24" ht="28.5" x14ac:dyDescent="0.45">
      <c r="A2" s="101"/>
      <c r="B2" s="101"/>
      <c r="C2" s="101"/>
      <c r="D2" s="101"/>
      <c r="E2" s="105" t="s">
        <v>5</v>
      </c>
      <c r="F2" s="102" t="s">
        <v>111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24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24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24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24" ht="15.75" thickBot="1" x14ac:dyDescent="0.3">
      <c r="A6" s="1392" t="s">
        <v>2</v>
      </c>
      <c r="B6" s="1393"/>
      <c r="C6" s="1393"/>
      <c r="D6" s="1393"/>
      <c r="E6" s="1393"/>
      <c r="F6" s="1394"/>
      <c r="G6" s="294"/>
      <c r="J6" s="1395" t="s">
        <v>2</v>
      </c>
      <c r="K6" s="1396"/>
      <c r="L6" s="1396"/>
      <c r="M6" s="1396"/>
      <c r="N6" s="1396"/>
      <c r="O6" s="1397"/>
    </row>
    <row r="7" spans="1:24" ht="46.5" customHeight="1" thickBot="1" x14ac:dyDescent="0.35">
      <c r="A7" s="10">
        <v>1</v>
      </c>
      <c r="B7" s="11">
        <v>2</v>
      </c>
      <c r="C7" s="16" t="s">
        <v>26</v>
      </c>
      <c r="D7" s="150" t="s">
        <v>43</v>
      </c>
      <c r="E7" s="137" t="s">
        <v>45</v>
      </c>
      <c r="F7" s="271">
        <v>12</v>
      </c>
      <c r="G7" s="270" t="s">
        <v>104</v>
      </c>
      <c r="J7" s="10">
        <v>1</v>
      </c>
      <c r="K7" s="15">
        <v>3</v>
      </c>
      <c r="L7" s="266" t="s">
        <v>25</v>
      </c>
      <c r="M7" s="254" t="s">
        <v>7</v>
      </c>
      <c r="N7" s="255" t="s">
        <v>9</v>
      </c>
      <c r="O7" s="62">
        <v>1</v>
      </c>
      <c r="P7" s="93" t="s">
        <v>102</v>
      </c>
      <c r="R7" s="177" t="s">
        <v>61</v>
      </c>
      <c r="S7" s="185" t="e">
        <f>SUM(T7:U7)</f>
        <v>#REF!</v>
      </c>
      <c r="T7" s="186" t="e">
        <f>SUM(#REF!)</f>
        <v>#REF!</v>
      </c>
      <c r="U7" s="185">
        <v>0</v>
      </c>
    </row>
    <row r="8" spans="1:24" ht="57" customHeight="1" x14ac:dyDescent="0.3">
      <c r="A8" s="12">
        <v>2</v>
      </c>
      <c r="B8" s="13">
        <v>2</v>
      </c>
      <c r="C8" s="17" t="s">
        <v>26</v>
      </c>
      <c r="D8" s="151" t="s">
        <v>44</v>
      </c>
      <c r="E8" s="132" t="s">
        <v>63</v>
      </c>
      <c r="F8" s="146">
        <v>14</v>
      </c>
      <c r="G8" s="118" t="s">
        <v>0</v>
      </c>
      <c r="J8" s="12">
        <v>2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3</v>
      </c>
      <c r="P8" s="96" t="s">
        <v>92</v>
      </c>
      <c r="R8" s="177" t="s">
        <v>37</v>
      </c>
      <c r="S8" s="187" t="e">
        <f>SUM(T8:U8)</f>
        <v>#REF!</v>
      </c>
      <c r="T8" s="186" t="e">
        <f>F7+F8+F12+F13+O8+O13+#REF!</f>
        <v>#REF!</v>
      </c>
      <c r="U8" s="187">
        <f>SUM(F36)</f>
        <v>8</v>
      </c>
    </row>
    <row r="9" spans="1:24" ht="72" customHeight="1" thickBot="1" x14ac:dyDescent="0.35">
      <c r="A9" s="24">
        <v>3</v>
      </c>
      <c r="B9" s="13">
        <v>2</v>
      </c>
      <c r="C9" s="134" t="s">
        <v>25</v>
      </c>
      <c r="D9" s="152" t="s">
        <v>47</v>
      </c>
      <c r="E9" s="87" t="s">
        <v>46</v>
      </c>
      <c r="F9" s="146">
        <v>10</v>
      </c>
      <c r="G9" s="131"/>
      <c r="J9" s="24">
        <v>3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2</v>
      </c>
      <c r="P9" s="91" t="s">
        <v>105</v>
      </c>
      <c r="R9" s="178" t="s">
        <v>38</v>
      </c>
      <c r="S9" s="188" t="e">
        <f>SUM(T9:U9)</f>
        <v>#REF!</v>
      </c>
      <c r="T9" s="189">
        <f>F9+F10+F11+F14+F15+F16+F18+O10+O11+O15+O18</f>
        <v>88</v>
      </c>
      <c r="U9" s="190" t="e">
        <f>F30+F31+F32+F33+#REF!+#REF!+#REF!</f>
        <v>#REF!</v>
      </c>
    </row>
    <row r="10" spans="1:24" ht="63.75" customHeight="1" thickBot="1" x14ac:dyDescent="0.35">
      <c r="A10" s="12">
        <v>4</v>
      </c>
      <c r="B10" s="13">
        <v>2</v>
      </c>
      <c r="C10" s="66" t="s">
        <v>27</v>
      </c>
      <c r="D10" s="152" t="s">
        <v>48</v>
      </c>
      <c r="E10" s="133" t="s">
        <v>49</v>
      </c>
      <c r="F10" s="146">
        <v>12</v>
      </c>
      <c r="G10" s="131"/>
      <c r="H10" s="9"/>
      <c r="I10" s="9"/>
      <c r="J10" s="14">
        <v>4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2</v>
      </c>
      <c r="P10" s="123" t="s">
        <v>36</v>
      </c>
      <c r="Q10" s="9"/>
      <c r="R10" s="179"/>
      <c r="S10" s="191" t="e">
        <f>SUM(S7:S9)</f>
        <v>#REF!</v>
      </c>
      <c r="T10" s="192" t="e">
        <f>SUM(T7:T9)</f>
        <v>#REF!</v>
      </c>
      <c r="U10" s="193" t="e">
        <f>SUM(U8:U9)</f>
        <v>#REF!</v>
      </c>
    </row>
    <row r="11" spans="1:24" ht="46.5" customHeight="1" thickBot="1" x14ac:dyDescent="0.3">
      <c r="A11" s="160">
        <v>5</v>
      </c>
      <c r="B11" s="13">
        <v>2</v>
      </c>
      <c r="C11" s="65" t="s">
        <v>27</v>
      </c>
      <c r="D11" s="151" t="s">
        <v>79</v>
      </c>
      <c r="E11" s="85" t="s">
        <v>52</v>
      </c>
      <c r="F11" s="146">
        <v>13</v>
      </c>
      <c r="G11" s="131"/>
      <c r="J11" s="10"/>
      <c r="K11" s="19"/>
      <c r="L11" s="269"/>
      <c r="M11" s="264"/>
      <c r="N11" s="265"/>
      <c r="O11" s="60"/>
      <c r="P11" s="122"/>
      <c r="R11" s="183"/>
      <c r="S11" s="184" t="s">
        <v>40</v>
      </c>
      <c r="T11" s="184" t="s">
        <v>41</v>
      </c>
      <c r="U11" s="184" t="s">
        <v>42</v>
      </c>
    </row>
    <row r="12" spans="1:24" ht="46.5" customHeight="1" x14ac:dyDescent="0.3">
      <c r="A12" s="25">
        <v>9</v>
      </c>
      <c r="B12" s="135">
        <v>1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  <c r="R12" s="180" t="s">
        <v>59</v>
      </c>
      <c r="S12" s="187">
        <f>SUM(T12:U12)</f>
        <v>98</v>
      </c>
      <c r="T12" s="186">
        <f>SUM(F10,F11,F16)+O15</f>
        <v>37</v>
      </c>
      <c r="U12" s="187">
        <f>SUM(F30:F34)</f>
        <v>61</v>
      </c>
      <c r="X12">
        <f>F9+F14+F15+F17+F18</f>
        <v>64</v>
      </c>
    </row>
    <row r="13" spans="1:24" ht="46.5" customHeight="1" x14ac:dyDescent="0.3">
      <c r="A13" s="24">
        <v>10</v>
      </c>
      <c r="B13" s="13">
        <v>1</v>
      </c>
      <c r="C13" s="13" t="s">
        <v>26</v>
      </c>
      <c r="D13" s="253" t="s">
        <v>69</v>
      </c>
      <c r="E13" s="85" t="s">
        <v>75</v>
      </c>
      <c r="F13" s="146">
        <v>7</v>
      </c>
      <c r="G13" s="131" t="s">
        <v>0</v>
      </c>
      <c r="J13" s="24"/>
      <c r="K13" s="17"/>
      <c r="L13" s="17"/>
      <c r="M13" s="77"/>
      <c r="N13" s="85"/>
      <c r="O13" s="107"/>
      <c r="P13" s="121"/>
      <c r="R13" s="180" t="s">
        <v>26</v>
      </c>
      <c r="S13" s="187" t="e">
        <f>SUM(T13:U13)</f>
        <v>#REF!</v>
      </c>
      <c r="T13" s="186" t="e">
        <f>SUM(F7,F8,#REF!,F12,F13,O8,O13)</f>
        <v>#REF!</v>
      </c>
      <c r="U13" s="187">
        <f>SUM(F36)</f>
        <v>8</v>
      </c>
      <c r="X13">
        <f>F10+F11+F16</f>
        <v>37</v>
      </c>
    </row>
    <row r="14" spans="1:24" ht="64.5" customHeight="1" thickBot="1" x14ac:dyDescent="0.35">
      <c r="A14" s="26">
        <v>11</v>
      </c>
      <c r="B14" s="15">
        <v>3</v>
      </c>
      <c r="C14" s="75" t="s">
        <v>25</v>
      </c>
      <c r="D14" s="153" t="s">
        <v>7</v>
      </c>
      <c r="E14" s="86" t="s">
        <v>28</v>
      </c>
      <c r="F14" s="149">
        <v>16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  <c r="R14" s="181" t="s">
        <v>60</v>
      </c>
      <c r="S14" s="188" t="e">
        <f>SUM(T14:U14)</f>
        <v>#REF!</v>
      </c>
      <c r="T14" s="189" t="e">
        <f>SUM(#REF!)</f>
        <v>#REF!</v>
      </c>
      <c r="U14" s="188">
        <v>0</v>
      </c>
      <c r="X14">
        <f>SUM(X12:X13)</f>
        <v>101</v>
      </c>
    </row>
    <row r="15" spans="1:24" ht="58.5" customHeight="1" thickBot="1" x14ac:dyDescent="0.35">
      <c r="A15" s="143">
        <v>12</v>
      </c>
      <c r="B15" s="16">
        <v>4</v>
      </c>
      <c r="C15" s="76" t="s">
        <v>25</v>
      </c>
      <c r="D15" s="150" t="s">
        <v>3</v>
      </c>
      <c r="E15" s="84" t="s">
        <v>29</v>
      </c>
      <c r="F15" s="145">
        <v>8</v>
      </c>
      <c r="G15" s="131"/>
      <c r="J15" s="25"/>
      <c r="K15" s="68"/>
      <c r="L15" s="71"/>
      <c r="M15" s="227"/>
      <c r="N15" s="73"/>
      <c r="O15" s="72"/>
      <c r="P15" s="123"/>
      <c r="R15" s="182"/>
      <c r="S15" s="191" t="e">
        <f>SUM(T15:U15)</f>
        <v>#REF!</v>
      </c>
      <c r="T15" s="194" t="e">
        <f>SUM(T12:T14)</f>
        <v>#REF!</v>
      </c>
      <c r="U15" s="191">
        <f>SUM(U12:U14)</f>
        <v>69</v>
      </c>
      <c r="X15" t="e">
        <f>F7+F8+#REF!+F12+F13</f>
        <v>#REF!</v>
      </c>
    </row>
    <row r="16" spans="1:24" ht="66" customHeight="1" thickBot="1" x14ac:dyDescent="0.35">
      <c r="A16" s="14">
        <v>13</v>
      </c>
      <c r="B16" s="18">
        <v>4</v>
      </c>
      <c r="C16" s="139" t="s">
        <v>27</v>
      </c>
      <c r="D16" s="153" t="s">
        <v>78</v>
      </c>
      <c r="E16" s="86" t="s">
        <v>30</v>
      </c>
      <c r="F16" s="149">
        <v>12</v>
      </c>
      <c r="G16" s="223" t="s">
        <v>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  <c r="R16" s="183"/>
      <c r="S16" s="184" t="s">
        <v>40</v>
      </c>
      <c r="T16" s="184" t="s">
        <v>41</v>
      </c>
      <c r="U16" s="184" t="s">
        <v>42</v>
      </c>
      <c r="X16">
        <v>9</v>
      </c>
    </row>
    <row r="17" spans="1:22" ht="83.25" customHeight="1" thickBot="1" x14ac:dyDescent="0.3">
      <c r="A17" s="229">
        <v>14</v>
      </c>
      <c r="B17" s="141">
        <v>1</v>
      </c>
      <c r="C17" s="230" t="s">
        <v>25</v>
      </c>
      <c r="D17" s="154" t="s">
        <v>71</v>
      </c>
      <c r="E17" s="95" t="s">
        <v>76</v>
      </c>
      <c r="F17" s="147">
        <v>15</v>
      </c>
      <c r="G17" s="276"/>
      <c r="H17" s="9"/>
      <c r="I17" s="9"/>
      <c r="J17" s="229"/>
      <c r="L17" s="231"/>
      <c r="M17" s="98"/>
      <c r="N17" s="95"/>
      <c r="O17" s="232"/>
      <c r="P17" s="233"/>
      <c r="Q17" s="9"/>
      <c r="R17" s="234"/>
      <c r="S17" s="235"/>
      <c r="T17" s="235"/>
      <c r="U17" s="235"/>
    </row>
    <row r="18" spans="1:22" ht="46.5" customHeight="1" thickBot="1" x14ac:dyDescent="0.3">
      <c r="A18" s="138">
        <v>15</v>
      </c>
      <c r="B18" s="141">
        <v>1</v>
      </c>
      <c r="C18" s="142" t="s">
        <v>25</v>
      </c>
      <c r="D18" s="251" t="s">
        <v>70</v>
      </c>
      <c r="E18" s="95" t="s">
        <v>77</v>
      </c>
      <c r="F18" s="147">
        <v>15</v>
      </c>
      <c r="G18" s="131"/>
      <c r="H18" s="9"/>
      <c r="I18" s="9"/>
      <c r="J18" s="27"/>
      <c r="K18" s="19"/>
      <c r="L18" s="67"/>
      <c r="M18" s="228"/>
      <c r="N18" s="70"/>
      <c r="O18" s="124"/>
      <c r="P18" s="122"/>
      <c r="Q18" s="9"/>
    </row>
    <row r="19" spans="1:22" ht="30" customHeight="1" thickBot="1" x14ac:dyDescent="0.4">
      <c r="A19" s="50"/>
      <c r="B19" s="1403" t="s">
        <v>0</v>
      </c>
      <c r="C19" s="1351"/>
      <c r="D19" s="1352"/>
      <c r="E19" s="69" t="s">
        <v>11</v>
      </c>
      <c r="F19" s="224">
        <f>O19</f>
        <v>8</v>
      </c>
      <c r="G19" s="110"/>
      <c r="J19" s="1370" t="s">
        <v>23</v>
      </c>
      <c r="K19" s="1371"/>
      <c r="L19" s="1371"/>
      <c r="M19" s="1371"/>
      <c r="N19" s="1398"/>
      <c r="O19" s="225">
        <f>SUM(O7:O17)</f>
        <v>8</v>
      </c>
      <c r="P19" s="222"/>
      <c r="V19">
        <f>F7+F8+F9+F10+F11+F12+F13+F14+F15+F16+F17+F18</f>
        <v>141</v>
      </c>
    </row>
    <row r="20" spans="1:22" ht="36" customHeight="1" x14ac:dyDescent="0.25">
      <c r="A20" s="40"/>
      <c r="B20" s="1402" t="s">
        <v>13</v>
      </c>
      <c r="C20" s="1354"/>
      <c r="D20" s="1376"/>
      <c r="E20" s="7"/>
      <c r="F20" s="243">
        <f>SUM(F7:F18)</f>
        <v>141</v>
      </c>
      <c r="G20" s="111"/>
      <c r="J20" s="31"/>
      <c r="K20" s="1377"/>
      <c r="L20" s="1377"/>
      <c r="M20" s="1377"/>
      <c r="N20" s="32"/>
      <c r="O20" s="33"/>
      <c r="P20" s="31"/>
    </row>
    <row r="21" spans="1:22" ht="36" customHeight="1" thickBot="1" x14ac:dyDescent="0.35">
      <c r="A21" s="41"/>
      <c r="B21" s="1390" t="s">
        <v>14</v>
      </c>
      <c r="C21" s="1356"/>
      <c r="D21" s="1378"/>
      <c r="E21" s="42"/>
      <c r="F21" s="201">
        <f>F20+F19</f>
        <v>149</v>
      </c>
      <c r="G21" s="112"/>
      <c r="J21" s="79" t="s">
        <v>32</v>
      </c>
      <c r="K21" s="80"/>
      <c r="L21" s="80"/>
      <c r="M21" s="81"/>
      <c r="N21" s="99"/>
      <c r="O21" s="100"/>
      <c r="P21" s="79"/>
    </row>
    <row r="22" spans="1:22" ht="36" customHeight="1" x14ac:dyDescent="0.3">
      <c r="A22" s="277"/>
      <c r="B22" s="278"/>
      <c r="C22" s="279"/>
      <c r="D22" s="280"/>
      <c r="E22" s="282" t="s">
        <v>98</v>
      </c>
      <c r="F22" s="281"/>
      <c r="G22" s="112"/>
      <c r="J22" s="79"/>
      <c r="K22" s="80"/>
      <c r="L22" s="80"/>
      <c r="M22" s="81"/>
      <c r="N22" s="99"/>
      <c r="O22" s="100"/>
      <c r="P22" s="79"/>
    </row>
    <row r="23" spans="1:22" ht="36" customHeight="1" x14ac:dyDescent="0.3">
      <c r="A23" s="277"/>
      <c r="B23" s="278"/>
      <c r="C23" s="279"/>
      <c r="D23" s="280"/>
      <c r="E23" s="283" t="s">
        <v>99</v>
      </c>
      <c r="F23" s="281"/>
      <c r="G23" s="112"/>
      <c r="J23" s="79"/>
      <c r="K23" s="80"/>
      <c r="L23" s="80"/>
      <c r="M23" s="81"/>
      <c r="N23" s="99"/>
      <c r="O23" s="100"/>
      <c r="P23" s="79"/>
    </row>
    <row r="24" spans="1:22" ht="36" customHeight="1" thickBot="1" x14ac:dyDescent="0.35">
      <c r="A24" s="168">
        <v>6</v>
      </c>
      <c r="B24" s="126"/>
      <c r="C24" s="162" t="s">
        <v>26</v>
      </c>
      <c r="D24" s="166" t="s">
        <v>54</v>
      </c>
      <c r="E24" s="167" t="s">
        <v>54</v>
      </c>
      <c r="F24" s="169">
        <v>15</v>
      </c>
      <c r="G24" s="112"/>
      <c r="J24" s="79"/>
      <c r="K24" s="80"/>
      <c r="L24" s="80"/>
      <c r="M24" s="81"/>
      <c r="N24" s="99"/>
      <c r="O24" s="100"/>
      <c r="P24" s="79"/>
    </row>
    <row r="25" spans="1:22" ht="36" customHeight="1" thickBot="1" x14ac:dyDescent="0.35">
      <c r="A25" s="244">
        <v>7</v>
      </c>
      <c r="B25" s="128"/>
      <c r="C25" s="162" t="s">
        <v>26</v>
      </c>
      <c r="D25" s="165" t="s">
        <v>55</v>
      </c>
      <c r="E25" s="163" t="s">
        <v>56</v>
      </c>
      <c r="F25" s="164">
        <v>20</v>
      </c>
      <c r="G25" s="112"/>
      <c r="J25" s="79"/>
      <c r="K25" s="80"/>
      <c r="L25" s="80"/>
      <c r="M25" s="81"/>
      <c r="N25" s="99"/>
      <c r="O25" s="100"/>
      <c r="P25" s="79"/>
    </row>
    <row r="26" spans="1:22" ht="36" customHeight="1" thickBot="1" x14ac:dyDescent="0.35">
      <c r="A26" s="161">
        <v>8</v>
      </c>
      <c r="B26" s="127">
        <v>2</v>
      </c>
      <c r="C26" s="162" t="s">
        <v>26</v>
      </c>
      <c r="D26" s="165" t="s">
        <v>86</v>
      </c>
      <c r="E26" s="163" t="s">
        <v>87</v>
      </c>
      <c r="F26" s="292">
        <v>17</v>
      </c>
      <c r="G26" s="293" t="s">
        <v>106</v>
      </c>
      <c r="J26" s="79"/>
      <c r="K26" s="80"/>
      <c r="L26" s="80"/>
      <c r="M26" s="81"/>
      <c r="N26" s="99"/>
      <c r="O26" s="100"/>
      <c r="P26" s="79"/>
    </row>
    <row r="27" spans="1:22" ht="36" customHeight="1" thickBot="1" x14ac:dyDescent="0.35">
      <c r="A27" s="277"/>
      <c r="B27" s="278"/>
      <c r="C27" s="279"/>
      <c r="D27" s="280"/>
      <c r="E27" s="283"/>
      <c r="F27" s="281">
        <f>SUM(F24:F26)</f>
        <v>52</v>
      </c>
      <c r="G27" s="112">
        <f>F21+F27</f>
        <v>201</v>
      </c>
      <c r="J27" s="79"/>
      <c r="K27" s="80"/>
      <c r="L27" s="80"/>
      <c r="M27" s="81"/>
      <c r="N27" s="99"/>
      <c r="O27" s="100"/>
      <c r="P27" s="79"/>
    </row>
    <row r="28" spans="1:22" ht="22.5" customHeight="1" x14ac:dyDescent="0.25">
      <c r="A28" s="35"/>
      <c r="B28" s="36" t="s">
        <v>21</v>
      </c>
      <c r="C28" s="36"/>
      <c r="D28" s="37" t="s">
        <v>1</v>
      </c>
      <c r="E28" s="4" t="s">
        <v>19</v>
      </c>
      <c r="F28" s="38" t="s">
        <v>20</v>
      </c>
      <c r="G28" s="109"/>
      <c r="J28" s="35"/>
      <c r="K28" s="36" t="s">
        <v>21</v>
      </c>
      <c r="L28" s="36"/>
      <c r="M28" s="37" t="s">
        <v>1</v>
      </c>
      <c r="N28" s="37" t="s">
        <v>19</v>
      </c>
      <c r="O28" s="38" t="s">
        <v>20</v>
      </c>
      <c r="P28" s="35"/>
    </row>
    <row r="29" spans="1:22" ht="15.75" thickBot="1" x14ac:dyDescent="0.3">
      <c r="A29" s="1379" t="s">
        <v>4</v>
      </c>
      <c r="B29" s="1380"/>
      <c r="C29" s="1380"/>
      <c r="D29" s="1380"/>
      <c r="E29" s="1380"/>
      <c r="F29" s="1381"/>
      <c r="G29" s="113"/>
      <c r="J29" s="1379" t="s">
        <v>4</v>
      </c>
      <c r="K29" s="1380"/>
      <c r="L29" s="1380"/>
      <c r="M29" s="1380"/>
      <c r="N29" s="1380"/>
      <c r="O29" s="1381"/>
    </row>
    <row r="30" spans="1:22" ht="47.25" customHeight="1" x14ac:dyDescent="0.25">
      <c r="A30" s="88">
        <v>1</v>
      </c>
      <c r="B30" s="89">
        <v>2</v>
      </c>
      <c r="C30" s="90" t="s">
        <v>27</v>
      </c>
      <c r="D30" s="150" t="s">
        <v>51</v>
      </c>
      <c r="E30" s="84" t="s">
        <v>53</v>
      </c>
      <c r="F30" s="155">
        <v>11</v>
      </c>
      <c r="G30" s="117"/>
      <c r="J30" s="43"/>
      <c r="K30" s="20"/>
      <c r="L30" s="20"/>
      <c r="M30" s="8"/>
      <c r="N30" s="8"/>
      <c r="O30" s="44"/>
      <c r="P30" s="43"/>
    </row>
    <row r="31" spans="1:22" ht="47.25" customHeight="1" thickBot="1" x14ac:dyDescent="0.3">
      <c r="A31" s="93">
        <v>2</v>
      </c>
      <c r="B31" s="94">
        <v>2</v>
      </c>
      <c r="C31" s="205" t="s">
        <v>27</v>
      </c>
      <c r="D31" s="154" t="s">
        <v>80</v>
      </c>
      <c r="E31" s="95" t="s">
        <v>52</v>
      </c>
      <c r="F31" s="157">
        <v>11</v>
      </c>
      <c r="G31" s="117"/>
      <c r="H31" t="s">
        <v>0</v>
      </c>
      <c r="J31" s="45"/>
      <c r="K31" s="2"/>
      <c r="L31" s="63"/>
      <c r="M31" s="6"/>
      <c r="N31" s="6"/>
      <c r="O31" s="46"/>
      <c r="P31" s="45" t="s">
        <v>0</v>
      </c>
    </row>
    <row r="32" spans="1:22" ht="47.25" customHeight="1" thickBot="1" x14ac:dyDescent="0.3">
      <c r="A32" s="123">
        <v>3</v>
      </c>
      <c r="B32" s="203">
        <v>3</v>
      </c>
      <c r="C32" s="97" t="s">
        <v>27</v>
      </c>
      <c r="D32" s="152" t="s">
        <v>84</v>
      </c>
      <c r="E32" s="87" t="s">
        <v>33</v>
      </c>
      <c r="F32" s="204">
        <v>12</v>
      </c>
      <c r="G32" s="129"/>
      <c r="J32" s="45"/>
      <c r="K32" s="2"/>
      <c r="L32" s="63"/>
      <c r="M32" s="6"/>
      <c r="N32" s="6"/>
      <c r="O32" s="46"/>
      <c r="P32" s="158" t="s">
        <v>0</v>
      </c>
    </row>
    <row r="33" spans="1:16" ht="47.25" customHeight="1" thickBot="1" x14ac:dyDescent="0.3">
      <c r="A33" s="93">
        <v>4</v>
      </c>
      <c r="B33" s="1">
        <v>3</v>
      </c>
      <c r="C33" s="92" t="s">
        <v>27</v>
      </c>
      <c r="D33" s="152" t="s">
        <v>12</v>
      </c>
      <c r="E33" s="87" t="s">
        <v>39</v>
      </c>
      <c r="F33" s="156">
        <v>6</v>
      </c>
      <c r="G33" s="129"/>
      <c r="H33" s="9" t="s">
        <v>10</v>
      </c>
      <c r="I33" s="9">
        <f>SUM(F32:F33)</f>
        <v>18</v>
      </c>
      <c r="J33" s="47"/>
      <c r="K33" s="21"/>
      <c r="L33" s="64"/>
      <c r="M33" s="48"/>
      <c r="N33" s="48"/>
      <c r="O33" s="49"/>
      <c r="P33" s="47"/>
    </row>
    <row r="34" spans="1:16" ht="47.25" customHeight="1" x14ac:dyDescent="0.25">
      <c r="A34" s="96">
        <v>5</v>
      </c>
      <c r="B34" s="203">
        <v>1</v>
      </c>
      <c r="C34" s="236" t="s">
        <v>27</v>
      </c>
      <c r="D34" s="152" t="s">
        <v>81</v>
      </c>
      <c r="E34" s="87" t="s">
        <v>72</v>
      </c>
      <c r="F34" s="204">
        <v>21</v>
      </c>
      <c r="G34" s="129"/>
      <c r="H34" s="9"/>
      <c r="I34" s="9"/>
      <c r="J34" s="237"/>
      <c r="K34" s="238"/>
      <c r="L34" s="238"/>
      <c r="M34" s="239"/>
      <c r="N34" s="239"/>
      <c r="O34" s="240"/>
      <c r="P34" s="237"/>
    </row>
    <row r="35" spans="1:16" ht="47.25" customHeight="1" thickBot="1" x14ac:dyDescent="0.3">
      <c r="A35" s="170">
        <v>6</v>
      </c>
      <c r="B35" s="144">
        <v>1</v>
      </c>
      <c r="C35" s="92" t="s">
        <v>27</v>
      </c>
      <c r="D35" s="152" t="s">
        <v>82</v>
      </c>
      <c r="E35" s="87" t="s">
        <v>83</v>
      </c>
      <c r="F35" s="158">
        <v>10</v>
      </c>
      <c r="G35" s="241" t="s">
        <v>0</v>
      </c>
      <c r="H35" s="9"/>
      <c r="I35" s="9"/>
      <c r="J35" s="171"/>
      <c r="K35" s="172"/>
      <c r="L35" s="172"/>
      <c r="M35" s="173"/>
      <c r="N35" s="174"/>
      <c r="O35" s="175"/>
      <c r="P35" s="242"/>
    </row>
    <row r="36" spans="1:16" ht="59.25" customHeight="1" thickBot="1" x14ac:dyDescent="0.3">
      <c r="A36" s="170">
        <v>7</v>
      </c>
      <c r="B36" s="144">
        <v>2</v>
      </c>
      <c r="C36" s="202" t="s">
        <v>26</v>
      </c>
      <c r="D36" s="272" t="s">
        <v>57</v>
      </c>
      <c r="E36" s="273" t="s">
        <v>58</v>
      </c>
      <c r="F36" s="274">
        <v>8</v>
      </c>
      <c r="G36" s="125" t="s">
        <v>110</v>
      </c>
      <c r="H36" s="9"/>
      <c r="I36" s="9"/>
      <c r="J36" s="171"/>
      <c r="K36" s="172"/>
      <c r="L36" s="172"/>
      <c r="M36" s="173"/>
      <c r="N36" s="174"/>
      <c r="O36" s="175"/>
      <c r="P36" s="176"/>
    </row>
    <row r="37" spans="1:16" ht="59.25" customHeight="1" thickBot="1" x14ac:dyDescent="0.3">
      <c r="A37" s="170">
        <v>8</v>
      </c>
      <c r="B37" s="144">
        <v>1</v>
      </c>
      <c r="C37" s="202" t="s">
        <v>26</v>
      </c>
      <c r="D37" s="165" t="s">
        <v>89</v>
      </c>
      <c r="E37" s="163" t="s">
        <v>87</v>
      </c>
      <c r="F37" s="274">
        <v>10</v>
      </c>
      <c r="G37" s="125"/>
      <c r="H37" s="9"/>
      <c r="I37" s="9"/>
      <c r="J37" s="171"/>
      <c r="K37" s="172"/>
      <c r="L37" s="172"/>
      <c r="M37" s="173"/>
      <c r="N37" s="174"/>
      <c r="O37" s="175"/>
      <c r="P37" s="176"/>
    </row>
    <row r="38" spans="1:16" ht="30" customHeight="1" thickBot="1" x14ac:dyDescent="0.3">
      <c r="A38" s="51"/>
      <c r="B38" s="52"/>
      <c r="C38" s="52"/>
      <c r="D38" s="53"/>
      <c r="E38" s="58" t="s">
        <v>11</v>
      </c>
      <c r="F38" s="159">
        <f>SUM(O38)</f>
        <v>0</v>
      </c>
      <c r="G38" s="114"/>
      <c r="J38" s="1382" t="s">
        <v>24</v>
      </c>
      <c r="K38" s="1383"/>
      <c r="L38" s="1383"/>
      <c r="M38" s="1383"/>
      <c r="N38" s="1384"/>
      <c r="O38" s="60">
        <f>SUM(O30:O34)</f>
        <v>0</v>
      </c>
    </row>
    <row r="39" spans="1:16" ht="36" customHeight="1" x14ac:dyDescent="0.25">
      <c r="A39" s="40"/>
      <c r="B39" s="1402" t="s">
        <v>15</v>
      </c>
      <c r="C39" s="1354"/>
      <c r="D39" s="1376"/>
      <c r="E39" s="7"/>
      <c r="F39" s="243">
        <f>F30+F31+F32+F33+F34+F35+F36+F37</f>
        <v>89</v>
      </c>
      <c r="G39" s="111"/>
      <c r="J39" s="31"/>
      <c r="K39" s="1377"/>
      <c r="L39" s="1377"/>
      <c r="M39" s="1377"/>
      <c r="N39" s="32"/>
      <c r="O39" s="33"/>
      <c r="P39" s="31"/>
    </row>
    <row r="40" spans="1:16" ht="36" customHeight="1" thickBot="1" x14ac:dyDescent="0.3">
      <c r="A40" s="41"/>
      <c r="B40" s="1390" t="s">
        <v>16</v>
      </c>
      <c r="C40" s="1356"/>
      <c r="D40" s="1378"/>
      <c r="E40" s="42"/>
      <c r="F40" s="201">
        <f>F39+O38</f>
        <v>89</v>
      </c>
      <c r="G40" s="112"/>
      <c r="J40" s="28"/>
      <c r="K40" s="1385"/>
      <c r="L40" s="1385"/>
      <c r="M40" s="1385"/>
      <c r="N40" s="29"/>
      <c r="O40" s="30"/>
      <c r="P40" s="28"/>
    </row>
    <row r="41" spans="1:16" ht="36" customHeight="1" x14ac:dyDescent="0.25">
      <c r="A41" s="284"/>
      <c r="B41" s="279"/>
      <c r="C41" s="279"/>
      <c r="D41" s="279"/>
      <c r="E41" s="287" t="s">
        <v>101</v>
      </c>
      <c r="F41" s="286"/>
      <c r="G41" s="112"/>
      <c r="J41" s="28"/>
      <c r="K41" s="295"/>
      <c r="L41" s="295"/>
      <c r="M41" s="295"/>
      <c r="N41" s="29"/>
      <c r="O41" s="30"/>
      <c r="P41" s="28"/>
    </row>
    <row r="42" spans="1:16" ht="36" customHeight="1" x14ac:dyDescent="0.25">
      <c r="A42" s="284"/>
      <c r="B42" s="279"/>
      <c r="C42" s="279"/>
      <c r="D42" s="279"/>
      <c r="E42" s="287" t="s">
        <v>100</v>
      </c>
      <c r="F42" s="286"/>
      <c r="G42" s="112"/>
      <c r="J42" s="28"/>
      <c r="K42" s="295"/>
      <c r="L42" s="295"/>
      <c r="M42" s="295"/>
      <c r="N42" s="29"/>
      <c r="O42" s="30"/>
      <c r="P42" s="28"/>
    </row>
    <row r="43" spans="1:16" ht="36" customHeight="1" x14ac:dyDescent="0.25">
      <c r="A43" s="284"/>
      <c r="B43" s="279"/>
      <c r="C43" s="279"/>
      <c r="D43" s="279"/>
      <c r="E43" s="285"/>
      <c r="F43" s="286"/>
      <c r="G43" s="112"/>
      <c r="J43" s="28"/>
      <c r="K43" s="295"/>
      <c r="L43" s="295"/>
      <c r="M43" s="295"/>
      <c r="N43" s="29"/>
      <c r="O43" s="30"/>
      <c r="P43" s="28"/>
    </row>
    <row r="44" spans="1:16" ht="36" customHeight="1" x14ac:dyDescent="0.25">
      <c r="A44" s="284"/>
      <c r="B44" s="279"/>
      <c r="C44" s="279"/>
      <c r="D44" s="279"/>
      <c r="E44" s="285"/>
      <c r="F44" s="286"/>
      <c r="G44" s="112"/>
      <c r="J44" s="28"/>
      <c r="K44" s="295"/>
      <c r="L44" s="295"/>
      <c r="M44" s="295"/>
      <c r="N44" s="29"/>
      <c r="O44" s="30"/>
      <c r="P44" s="28"/>
    </row>
    <row r="45" spans="1:16" ht="36" customHeight="1" x14ac:dyDescent="0.25">
      <c r="A45" s="284"/>
      <c r="B45" s="279"/>
      <c r="C45" s="279"/>
      <c r="D45" s="279"/>
      <c r="E45" s="285"/>
      <c r="F45" s="286"/>
      <c r="G45" s="112"/>
      <c r="J45" s="28"/>
      <c r="K45" s="295"/>
      <c r="L45" s="295"/>
      <c r="M45" s="295"/>
      <c r="N45" s="29"/>
      <c r="O45" s="30"/>
      <c r="P45" s="28"/>
    </row>
    <row r="47" spans="1:16" ht="26.25" thickBot="1" x14ac:dyDescent="0.4">
      <c r="A47" s="1404" t="s">
        <v>17</v>
      </c>
      <c r="B47" s="1405"/>
      <c r="C47" s="1405"/>
      <c r="D47" s="1405"/>
      <c r="E47" s="1406"/>
      <c r="F47" s="290">
        <f>F20+F27+F39</f>
        <v>282</v>
      </c>
      <c r="G47" s="115"/>
      <c r="J47" s="199" t="s">
        <v>65</v>
      </c>
      <c r="K47" s="200"/>
      <c r="L47" s="200"/>
      <c r="M47" s="200"/>
      <c r="N47" s="195"/>
      <c r="O47" s="195"/>
    </row>
    <row r="48" spans="1:16" ht="36.75" thickBot="1" x14ac:dyDescent="0.4">
      <c r="A48" s="1407" t="s">
        <v>18</v>
      </c>
      <c r="B48" s="1408"/>
      <c r="C48" s="1408"/>
      <c r="D48" s="1408"/>
      <c r="E48" s="1409"/>
      <c r="F48" s="291">
        <f>F47+O19</f>
        <v>290</v>
      </c>
      <c r="G48" s="116"/>
      <c r="J48" s="54"/>
      <c r="K48" s="55" t="s">
        <v>21</v>
      </c>
      <c r="L48" s="55"/>
      <c r="M48" s="56" t="s">
        <v>1</v>
      </c>
      <c r="N48" s="56" t="s">
        <v>35</v>
      </c>
      <c r="O48" s="57" t="s">
        <v>20</v>
      </c>
    </row>
    <row r="49" spans="1:15" ht="23.25" x14ac:dyDescent="0.25">
      <c r="J49" s="143">
        <v>1</v>
      </c>
      <c r="K49" s="11">
        <v>2</v>
      </c>
      <c r="L49" s="16" t="s">
        <v>26</v>
      </c>
      <c r="M49" s="245" t="s">
        <v>43</v>
      </c>
      <c r="N49" s="137"/>
      <c r="O49" s="106"/>
    </row>
    <row r="50" spans="1:15" ht="24" thickBot="1" x14ac:dyDescent="0.4">
      <c r="A50" s="199" t="s">
        <v>62</v>
      </c>
      <c r="B50" s="200"/>
      <c r="C50" s="200"/>
      <c r="D50" s="200"/>
      <c r="E50" s="195"/>
      <c r="F50" s="195"/>
      <c r="J50" s="12">
        <v>2</v>
      </c>
      <c r="K50" s="13">
        <v>2</v>
      </c>
      <c r="L50" s="17" t="s">
        <v>26</v>
      </c>
      <c r="M50" s="246" t="s">
        <v>44</v>
      </c>
      <c r="N50" s="132"/>
      <c r="O50" s="107"/>
    </row>
    <row r="51" spans="1:15" ht="24" thickBot="1" x14ac:dyDescent="0.3">
      <c r="A51" s="54"/>
      <c r="B51" s="55" t="s">
        <v>21</v>
      </c>
      <c r="C51" s="55"/>
      <c r="D51" s="56" t="s">
        <v>1</v>
      </c>
      <c r="E51" s="56" t="s">
        <v>35</v>
      </c>
      <c r="F51" s="57" t="s">
        <v>20</v>
      </c>
      <c r="J51" s="196">
        <v>3</v>
      </c>
      <c r="K51" s="13">
        <v>2</v>
      </c>
      <c r="L51" s="134" t="s">
        <v>25</v>
      </c>
      <c r="M51" s="247" t="s">
        <v>47</v>
      </c>
      <c r="N51" s="87" t="s">
        <v>109</v>
      </c>
      <c r="O51" s="107">
        <v>1</v>
      </c>
    </row>
    <row r="52" spans="1:15" ht="45.75" customHeight="1" x14ac:dyDescent="0.25">
      <c r="A52" s="143">
        <v>1</v>
      </c>
      <c r="B52" s="11">
        <v>2</v>
      </c>
      <c r="C52" s="16" t="s">
        <v>26</v>
      </c>
      <c r="D52" s="150" t="s">
        <v>43</v>
      </c>
      <c r="E52" s="137"/>
      <c r="F52" s="145"/>
      <c r="J52" s="197">
        <v>4</v>
      </c>
      <c r="K52" s="13">
        <v>2</v>
      </c>
      <c r="L52" s="66" t="s">
        <v>27</v>
      </c>
      <c r="M52" s="247" t="s">
        <v>48</v>
      </c>
      <c r="N52" s="133"/>
      <c r="O52" s="107"/>
    </row>
    <row r="53" spans="1:15" ht="45.75" customHeight="1" thickBot="1" x14ac:dyDescent="0.3">
      <c r="A53" s="12">
        <v>2</v>
      </c>
      <c r="B53" s="13">
        <v>2</v>
      </c>
      <c r="C53" s="17" t="s">
        <v>26</v>
      </c>
      <c r="D53" s="151" t="s">
        <v>44</v>
      </c>
      <c r="E53" s="132"/>
      <c r="F53" s="146"/>
      <c r="J53" s="198">
        <v>5</v>
      </c>
      <c r="K53" s="15">
        <v>2</v>
      </c>
      <c r="L53" s="139" t="s">
        <v>27</v>
      </c>
      <c r="M53" s="248" t="s">
        <v>50</v>
      </c>
      <c r="N53" s="86" t="s">
        <v>93</v>
      </c>
      <c r="O53" s="108">
        <v>1</v>
      </c>
    </row>
    <row r="54" spans="1:15" ht="45.75" customHeight="1" x14ac:dyDescent="0.25">
      <c r="A54" s="196">
        <v>3</v>
      </c>
      <c r="B54" s="13">
        <v>2</v>
      </c>
      <c r="C54" s="134" t="s">
        <v>25</v>
      </c>
      <c r="D54" s="152" t="s">
        <v>47</v>
      </c>
      <c r="E54" s="87" t="s">
        <v>90</v>
      </c>
      <c r="F54" s="146">
        <v>7</v>
      </c>
      <c r="J54" s="135">
        <v>6</v>
      </c>
      <c r="K54" s="135">
        <v>1</v>
      </c>
      <c r="L54" s="135" t="s">
        <v>26</v>
      </c>
      <c r="M54" s="247" t="s">
        <v>68</v>
      </c>
      <c r="N54" s="87"/>
      <c r="O54" s="136"/>
    </row>
    <row r="55" spans="1:15" ht="45.75" customHeight="1" x14ac:dyDescent="0.25">
      <c r="A55" s="197">
        <v>4</v>
      </c>
      <c r="B55" s="13">
        <v>2</v>
      </c>
      <c r="C55" s="66" t="s">
        <v>27</v>
      </c>
      <c r="D55" s="152" t="s">
        <v>48</v>
      </c>
      <c r="E55" s="275" t="s">
        <v>96</v>
      </c>
      <c r="F55" s="146">
        <v>5</v>
      </c>
      <c r="J55" s="13">
        <v>7</v>
      </c>
      <c r="K55" s="13">
        <v>1</v>
      </c>
      <c r="L55" s="13" t="s">
        <v>26</v>
      </c>
      <c r="M55" s="246" t="s">
        <v>73</v>
      </c>
      <c r="N55" s="85"/>
      <c r="O55" s="107"/>
    </row>
    <row r="56" spans="1:15" ht="45.75" customHeight="1" thickBot="1" x14ac:dyDescent="0.3">
      <c r="A56" s="198">
        <v>5</v>
      </c>
      <c r="B56" s="15">
        <v>2</v>
      </c>
      <c r="C56" s="139" t="s">
        <v>27</v>
      </c>
      <c r="D56" s="153" t="s">
        <v>50</v>
      </c>
      <c r="E56" s="86" t="s">
        <v>91</v>
      </c>
      <c r="F56" s="149">
        <v>1</v>
      </c>
      <c r="J56" s="75">
        <v>8</v>
      </c>
      <c r="K56" s="15">
        <v>3</v>
      </c>
      <c r="L56" s="75" t="s">
        <v>25</v>
      </c>
      <c r="M56" s="248" t="s">
        <v>7</v>
      </c>
      <c r="N56" s="86" t="s">
        <v>94</v>
      </c>
      <c r="O56" s="108">
        <v>1</v>
      </c>
    </row>
    <row r="57" spans="1:15" ht="45.75" customHeight="1" x14ac:dyDescent="0.25">
      <c r="A57" s="135">
        <v>6</v>
      </c>
      <c r="B57" s="135">
        <v>1</v>
      </c>
      <c r="C57" s="135" t="s">
        <v>26</v>
      </c>
      <c r="D57" s="152" t="s">
        <v>68</v>
      </c>
      <c r="E57" s="87"/>
      <c r="F57" s="148"/>
      <c r="J57" s="76">
        <v>9</v>
      </c>
      <c r="K57" s="16">
        <v>4</v>
      </c>
      <c r="L57" s="76" t="s">
        <v>25</v>
      </c>
      <c r="M57" s="245" t="s">
        <v>3</v>
      </c>
      <c r="N57" s="84"/>
      <c r="O57" s="106"/>
    </row>
    <row r="58" spans="1:15" ht="45.75" customHeight="1" thickBot="1" x14ac:dyDescent="0.3">
      <c r="A58" s="13">
        <v>7</v>
      </c>
      <c r="B58" s="13">
        <v>1</v>
      </c>
      <c r="C58" s="13" t="s">
        <v>26</v>
      </c>
      <c r="D58" s="151" t="s">
        <v>73</v>
      </c>
      <c r="E58" s="85"/>
      <c r="F58" s="146"/>
      <c r="J58" s="139">
        <v>10</v>
      </c>
      <c r="K58" s="18">
        <v>4</v>
      </c>
      <c r="L58" s="139" t="s">
        <v>27</v>
      </c>
      <c r="M58" s="248" t="s">
        <v>6</v>
      </c>
      <c r="N58" s="86"/>
      <c r="O58" s="108"/>
    </row>
    <row r="59" spans="1:15" ht="45.75" customHeight="1" thickBot="1" x14ac:dyDescent="0.3">
      <c r="A59" s="74">
        <v>8</v>
      </c>
      <c r="B59" s="74">
        <v>3</v>
      </c>
      <c r="C59" s="74"/>
      <c r="D59" s="153" t="s">
        <v>7</v>
      </c>
      <c r="E59" s="86" t="s">
        <v>107</v>
      </c>
      <c r="F59" s="250">
        <v>2</v>
      </c>
      <c r="J59" s="230">
        <v>11</v>
      </c>
      <c r="K59" s="141">
        <v>1</v>
      </c>
      <c r="L59" s="142" t="s">
        <v>25</v>
      </c>
      <c r="M59" s="249" t="s">
        <v>71</v>
      </c>
      <c r="N59" s="95" t="s">
        <v>108</v>
      </c>
      <c r="O59" s="140">
        <v>1</v>
      </c>
    </row>
    <row r="60" spans="1:15" ht="45.75" customHeight="1" thickBot="1" x14ac:dyDescent="0.3">
      <c r="A60" s="75">
        <v>9</v>
      </c>
      <c r="B60" s="15">
        <v>4</v>
      </c>
      <c r="C60" s="75" t="s">
        <v>25</v>
      </c>
      <c r="D60" s="150" t="s">
        <v>3</v>
      </c>
      <c r="F60" s="149"/>
      <c r="J60" s="142">
        <v>12</v>
      </c>
      <c r="K60" s="141">
        <v>1</v>
      </c>
      <c r="L60" s="142" t="s">
        <v>25</v>
      </c>
      <c r="M60" s="249" t="s">
        <v>88</v>
      </c>
      <c r="N60" s="95" t="s">
        <v>95</v>
      </c>
      <c r="O60" s="140">
        <v>1</v>
      </c>
    </row>
    <row r="61" spans="1:15" ht="45.75" customHeight="1" thickBot="1" x14ac:dyDescent="0.3">
      <c r="A61" s="76">
        <v>10</v>
      </c>
      <c r="B61" s="16">
        <v>4</v>
      </c>
      <c r="C61" s="76" t="s">
        <v>25</v>
      </c>
      <c r="D61" s="153" t="s">
        <v>6</v>
      </c>
      <c r="E61" s="84" t="s">
        <v>97</v>
      </c>
      <c r="F61" s="145">
        <v>1</v>
      </c>
      <c r="J61" s="41"/>
      <c r="K61" s="1399" t="s">
        <v>65</v>
      </c>
      <c r="L61" s="1400"/>
      <c r="M61" s="1401"/>
      <c r="N61" s="42"/>
      <c r="O61" s="201">
        <f>SUM(O49:O60)</f>
        <v>5</v>
      </c>
    </row>
    <row r="62" spans="1:15" ht="45.75" customHeight="1" thickBot="1" x14ac:dyDescent="0.3">
      <c r="A62" s="139">
        <v>11</v>
      </c>
      <c r="B62" s="18">
        <v>1</v>
      </c>
      <c r="C62" s="139" t="s">
        <v>27</v>
      </c>
      <c r="D62" s="154" t="s">
        <v>71</v>
      </c>
      <c r="E62" s="86"/>
      <c r="F62" s="149"/>
    </row>
    <row r="63" spans="1:15" ht="45.75" customHeight="1" thickBot="1" x14ac:dyDescent="0.3">
      <c r="A63" s="230">
        <v>12</v>
      </c>
      <c r="B63" s="141">
        <v>1</v>
      </c>
      <c r="C63" s="230"/>
      <c r="D63" s="251" t="s">
        <v>70</v>
      </c>
      <c r="E63" s="95" t="s">
        <v>85</v>
      </c>
      <c r="F63" s="147">
        <v>2</v>
      </c>
    </row>
    <row r="64" spans="1:15" ht="2.25" customHeight="1" thickBot="1" x14ac:dyDescent="0.3">
      <c r="A64" s="230">
        <v>12</v>
      </c>
      <c r="B64" s="141">
        <v>1</v>
      </c>
      <c r="C64" s="230"/>
      <c r="D64" s="154"/>
      <c r="E64" s="95"/>
      <c r="F64" s="147"/>
    </row>
    <row r="65" spans="1:6" ht="45.75" hidden="1" customHeight="1" thickBot="1" x14ac:dyDescent="0.3">
      <c r="A65" s="142">
        <v>13</v>
      </c>
      <c r="B65" s="141">
        <v>4</v>
      </c>
      <c r="C65" s="142" t="s">
        <v>25</v>
      </c>
      <c r="D65" s="154"/>
      <c r="E65" s="95"/>
      <c r="F65" s="147"/>
    </row>
    <row r="66" spans="1:6" ht="27.75" thickBot="1" x14ac:dyDescent="0.3">
      <c r="A66" s="41"/>
      <c r="B66" s="1399" t="s">
        <v>14</v>
      </c>
      <c r="C66" s="1400"/>
      <c r="D66" s="1401"/>
      <c r="E66" s="42"/>
      <c r="F66" s="201">
        <f>SUM(F52:F65)</f>
        <v>18</v>
      </c>
    </row>
    <row r="67" spans="1:6" ht="19.5" thickBot="1" x14ac:dyDescent="0.35">
      <c r="A67" s="207" t="s">
        <v>64</v>
      </c>
      <c r="B67" s="207"/>
      <c r="C67" s="207"/>
      <c r="D67" s="207"/>
      <c r="E67" s="207"/>
    </row>
    <row r="68" spans="1:6" ht="30.75" x14ac:dyDescent="0.25">
      <c r="A68" s="143">
        <v>1</v>
      </c>
      <c r="B68" s="11">
        <v>1</v>
      </c>
      <c r="C68" s="217" t="s">
        <v>27</v>
      </c>
      <c r="D68" s="150"/>
      <c r="E68" s="137"/>
      <c r="F68" s="214"/>
    </row>
    <row r="69" spans="1:6" ht="30.75" x14ac:dyDescent="0.25">
      <c r="A69" s="12">
        <v>2</v>
      </c>
      <c r="B69" s="13">
        <v>1</v>
      </c>
      <c r="C69" s="218" t="s">
        <v>27</v>
      </c>
      <c r="D69" s="151"/>
      <c r="E69" s="132"/>
      <c r="F69" s="215"/>
    </row>
    <row r="70" spans="1:6" ht="30.75" x14ac:dyDescent="0.25">
      <c r="A70" s="208">
        <v>3</v>
      </c>
      <c r="B70" s="13">
        <v>1</v>
      </c>
      <c r="C70" s="219" t="s">
        <v>27</v>
      </c>
      <c r="D70" s="152"/>
      <c r="E70" s="87"/>
      <c r="F70" s="215"/>
    </row>
    <row r="71" spans="1:6" ht="30.75" x14ac:dyDescent="0.25">
      <c r="A71" s="209"/>
      <c r="B71" s="210"/>
      <c r="C71" s="211"/>
      <c r="D71" s="212"/>
      <c r="E71" s="213"/>
      <c r="F71" s="216">
        <f>SUM(F68:F70)</f>
        <v>0</v>
      </c>
    </row>
    <row r="72" spans="1:6" ht="31.5" x14ac:dyDescent="0.25">
      <c r="A72" s="209"/>
      <c r="B72" s="210"/>
      <c r="C72" s="211"/>
      <c r="D72" s="221" t="s">
        <v>67</v>
      </c>
      <c r="E72" s="220" t="s">
        <v>66</v>
      </c>
      <c r="F72" s="216">
        <f>SUM(F66:F70)</f>
        <v>18</v>
      </c>
    </row>
  </sheetData>
  <mergeCells count="20">
    <mergeCell ref="J38:N38"/>
    <mergeCell ref="A1:O1"/>
    <mergeCell ref="A3:O3"/>
    <mergeCell ref="A6:F6"/>
    <mergeCell ref="J6:O6"/>
    <mergeCell ref="B19:D19"/>
    <mergeCell ref="J19:N19"/>
    <mergeCell ref="B20:D20"/>
    <mergeCell ref="K20:M20"/>
    <mergeCell ref="B21:D21"/>
    <mergeCell ref="A29:F29"/>
    <mergeCell ref="J29:O29"/>
    <mergeCell ref="K61:M61"/>
    <mergeCell ref="B66:D66"/>
    <mergeCell ref="B39:D39"/>
    <mergeCell ref="K39:M39"/>
    <mergeCell ref="B40:D40"/>
    <mergeCell ref="K40:M40"/>
    <mergeCell ref="A47:E47"/>
    <mergeCell ref="A48:E48"/>
  </mergeCells>
  <pageMargins left="0.78740157480314965" right="0.19685039370078741" top="0.19685039370078741" bottom="0.15748031496062992" header="0" footer="0"/>
  <pageSetup paperSize="9" scale="30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pageSetUpPr fitToPage="1"/>
  </sheetPr>
  <dimension ref="A1:X72"/>
  <sheetViews>
    <sheetView topLeftCell="B1" zoomScale="70" zoomScaleNormal="70" zoomScalePageLayoutView="60" workbookViewId="0">
      <selection activeCell="G8" sqref="G8"/>
    </sheetView>
  </sheetViews>
  <sheetFormatPr defaultRowHeight="15" x14ac:dyDescent="0.25"/>
  <cols>
    <col min="1" max="1" width="4.425781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6.8554687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14.28515625" customWidth="1"/>
    <col min="17" max="17" width="4" customWidth="1"/>
    <col min="18" max="18" width="6.42578125" bestFit="1" customWidth="1"/>
    <col min="19" max="21" width="6" customWidth="1"/>
  </cols>
  <sheetData>
    <row r="1" spans="1:24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24" ht="28.5" x14ac:dyDescent="0.45">
      <c r="A2" s="101"/>
      <c r="B2" s="101"/>
      <c r="C2" s="101"/>
      <c r="D2" s="101"/>
      <c r="E2" s="105" t="s">
        <v>5</v>
      </c>
      <c r="F2" s="102" t="s">
        <v>103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24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24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24" ht="36.75" thickBot="1" x14ac:dyDescent="0.3">
      <c r="A5" s="54"/>
      <c r="B5" s="55" t="s">
        <v>21</v>
      </c>
      <c r="C5" s="55"/>
      <c r="D5" s="56" t="s">
        <v>1</v>
      </c>
      <c r="E5" s="56" t="s">
        <v>19</v>
      </c>
      <c r="F5" s="57" t="s">
        <v>20</v>
      </c>
      <c r="G5" s="109"/>
      <c r="J5" s="54"/>
      <c r="K5" s="55" t="s">
        <v>21</v>
      </c>
      <c r="L5" s="55"/>
      <c r="M5" s="56" t="s">
        <v>1</v>
      </c>
      <c r="N5" s="56" t="s">
        <v>19</v>
      </c>
      <c r="O5" s="57" t="s">
        <v>20</v>
      </c>
      <c r="P5" s="54" t="s">
        <v>35</v>
      </c>
    </row>
    <row r="6" spans="1:24" ht="15.75" thickBot="1" x14ac:dyDescent="0.3">
      <c r="A6" s="1392" t="s">
        <v>2</v>
      </c>
      <c r="B6" s="1393"/>
      <c r="C6" s="1393"/>
      <c r="D6" s="1393"/>
      <c r="E6" s="1393"/>
      <c r="F6" s="1394"/>
      <c r="G6" s="288"/>
      <c r="J6" s="1395" t="s">
        <v>2</v>
      </c>
      <c r="K6" s="1396"/>
      <c r="L6" s="1396"/>
      <c r="M6" s="1396"/>
      <c r="N6" s="1396"/>
      <c r="O6" s="1397"/>
    </row>
    <row r="7" spans="1:24" ht="72.75" customHeight="1" thickBot="1" x14ac:dyDescent="0.35">
      <c r="A7" s="10">
        <v>1</v>
      </c>
      <c r="B7" s="11">
        <v>2</v>
      </c>
      <c r="C7" s="16" t="s">
        <v>26</v>
      </c>
      <c r="D7" s="150" t="s">
        <v>43</v>
      </c>
      <c r="E7" s="137" t="s">
        <v>45</v>
      </c>
      <c r="F7" s="271">
        <v>12</v>
      </c>
      <c r="G7" s="270" t="s">
        <v>104</v>
      </c>
      <c r="J7" s="10">
        <v>1</v>
      </c>
      <c r="K7" s="15">
        <v>3</v>
      </c>
      <c r="L7" s="266" t="s">
        <v>25</v>
      </c>
      <c r="M7" s="254" t="s">
        <v>7</v>
      </c>
      <c r="N7" s="255" t="s">
        <v>9</v>
      </c>
      <c r="O7" s="62">
        <v>1</v>
      </c>
      <c r="P7" s="93" t="s">
        <v>102</v>
      </c>
      <c r="R7" s="177" t="s">
        <v>61</v>
      </c>
      <c r="S7" s="185" t="e">
        <f>SUM(T7:U7)</f>
        <v>#REF!</v>
      </c>
      <c r="T7" s="186" t="e">
        <f>SUM(#REF!)</f>
        <v>#REF!</v>
      </c>
      <c r="U7" s="185">
        <v>0</v>
      </c>
    </row>
    <row r="8" spans="1:24" ht="57" customHeight="1" x14ac:dyDescent="0.3">
      <c r="A8" s="12">
        <v>2</v>
      </c>
      <c r="B8" s="13">
        <v>2</v>
      </c>
      <c r="C8" s="17" t="s">
        <v>26</v>
      </c>
      <c r="D8" s="151" t="s">
        <v>44</v>
      </c>
      <c r="E8" s="132" t="s">
        <v>63</v>
      </c>
      <c r="F8" s="146">
        <v>14</v>
      </c>
      <c r="G8" s="118" t="s">
        <v>0</v>
      </c>
      <c r="J8" s="12">
        <v>2</v>
      </c>
      <c r="K8" s="16">
        <v>4</v>
      </c>
      <c r="L8" s="267" t="s">
        <v>25</v>
      </c>
      <c r="M8" s="256" t="s">
        <v>3</v>
      </c>
      <c r="N8" s="257" t="s">
        <v>34</v>
      </c>
      <c r="O8" s="61">
        <v>3</v>
      </c>
      <c r="P8" s="96" t="s">
        <v>92</v>
      </c>
      <c r="R8" s="177" t="s">
        <v>37</v>
      </c>
      <c r="S8" s="187" t="e">
        <f>SUM(T8:U8)</f>
        <v>#REF!</v>
      </c>
      <c r="T8" s="186" t="e">
        <f>F7+F8+F12+F13+O8+O13+#REF!</f>
        <v>#REF!</v>
      </c>
      <c r="U8" s="187">
        <f>SUM(F36)</f>
        <v>10</v>
      </c>
    </row>
    <row r="9" spans="1:24" ht="72" customHeight="1" thickBot="1" x14ac:dyDescent="0.35">
      <c r="A9" s="24">
        <v>3</v>
      </c>
      <c r="B9" s="13">
        <v>2</v>
      </c>
      <c r="C9" s="134" t="s">
        <v>25</v>
      </c>
      <c r="D9" s="152" t="s">
        <v>47</v>
      </c>
      <c r="E9" s="87" t="s">
        <v>46</v>
      </c>
      <c r="F9" s="146">
        <v>10</v>
      </c>
      <c r="G9" s="131"/>
      <c r="J9" s="24">
        <v>3</v>
      </c>
      <c r="K9" s="17">
        <v>2</v>
      </c>
      <c r="L9" s="13" t="s">
        <v>26</v>
      </c>
      <c r="M9" s="258" t="s">
        <v>43</v>
      </c>
      <c r="N9" s="259" t="s">
        <v>31</v>
      </c>
      <c r="O9" s="260">
        <v>2</v>
      </c>
      <c r="P9" s="91" t="s">
        <v>105</v>
      </c>
      <c r="R9" s="178" t="s">
        <v>38</v>
      </c>
      <c r="S9" s="188" t="e">
        <f>SUM(T9:U9)</f>
        <v>#REF!</v>
      </c>
      <c r="T9" s="189">
        <f>F9+F10+F11+F14+F15+F16+F18+O10+O11+O15+O18</f>
        <v>88</v>
      </c>
      <c r="U9" s="190" t="e">
        <f>F30+F31+F32+F33+#REF!+#REF!+#REF!</f>
        <v>#REF!</v>
      </c>
    </row>
    <row r="10" spans="1:24" ht="63.75" customHeight="1" thickBot="1" x14ac:dyDescent="0.35">
      <c r="A10" s="12">
        <v>4</v>
      </c>
      <c r="B10" s="13">
        <v>2</v>
      </c>
      <c r="C10" s="66" t="s">
        <v>27</v>
      </c>
      <c r="D10" s="152" t="s">
        <v>48</v>
      </c>
      <c r="E10" s="133" t="s">
        <v>49</v>
      </c>
      <c r="F10" s="146">
        <v>12</v>
      </c>
      <c r="G10" s="131"/>
      <c r="H10" s="9"/>
      <c r="I10" s="9"/>
      <c r="J10" s="14">
        <v>4</v>
      </c>
      <c r="K10" s="68">
        <v>2</v>
      </c>
      <c r="L10" s="268" t="s">
        <v>27</v>
      </c>
      <c r="M10" s="261" t="s">
        <v>48</v>
      </c>
      <c r="N10" s="262" t="s">
        <v>8</v>
      </c>
      <c r="O10" s="263">
        <v>2</v>
      </c>
      <c r="P10" s="123" t="s">
        <v>36</v>
      </c>
      <c r="Q10" s="9"/>
      <c r="R10" s="179"/>
      <c r="S10" s="191" t="e">
        <f>SUM(S7:S9)</f>
        <v>#REF!</v>
      </c>
      <c r="T10" s="192" t="e">
        <f>SUM(T7:T9)</f>
        <v>#REF!</v>
      </c>
      <c r="U10" s="193" t="e">
        <f>SUM(U8:U9)</f>
        <v>#REF!</v>
      </c>
    </row>
    <row r="11" spans="1:24" ht="46.5" customHeight="1" thickBot="1" x14ac:dyDescent="0.3">
      <c r="A11" s="160">
        <v>5</v>
      </c>
      <c r="B11" s="13">
        <v>2</v>
      </c>
      <c r="C11" s="65" t="s">
        <v>27</v>
      </c>
      <c r="D11" s="151" t="s">
        <v>79</v>
      </c>
      <c r="E11" s="85" t="s">
        <v>52</v>
      </c>
      <c r="F11" s="146">
        <v>13</v>
      </c>
      <c r="G11" s="131"/>
      <c r="J11" s="10"/>
      <c r="K11" s="19"/>
      <c r="L11" s="269"/>
      <c r="M11" s="264"/>
      <c r="N11" s="265"/>
      <c r="O11" s="60"/>
      <c r="P11" s="122"/>
      <c r="R11" s="183"/>
      <c r="S11" s="184" t="s">
        <v>40</v>
      </c>
      <c r="T11" s="184" t="s">
        <v>41</v>
      </c>
      <c r="U11" s="184" t="s">
        <v>42</v>
      </c>
    </row>
    <row r="12" spans="1:24" ht="46.5" customHeight="1" x14ac:dyDescent="0.3">
      <c r="A12" s="25">
        <v>9</v>
      </c>
      <c r="B12" s="135">
        <v>1</v>
      </c>
      <c r="C12" s="135" t="s">
        <v>26</v>
      </c>
      <c r="D12" s="252" t="s">
        <v>68</v>
      </c>
      <c r="E12" s="87" t="s">
        <v>74</v>
      </c>
      <c r="F12" s="148">
        <v>7</v>
      </c>
      <c r="G12" s="131" t="s">
        <v>0</v>
      </c>
      <c r="J12" s="12"/>
      <c r="K12" s="17"/>
      <c r="L12" s="17"/>
      <c r="M12" s="226"/>
      <c r="N12" s="5"/>
      <c r="O12" s="39"/>
      <c r="P12" s="120"/>
      <c r="R12" s="180" t="s">
        <v>59</v>
      </c>
      <c r="S12" s="187">
        <f>SUM(T12:U12)</f>
        <v>98</v>
      </c>
      <c r="T12" s="186">
        <f>SUM(F10,F11,F16)+O15</f>
        <v>37</v>
      </c>
      <c r="U12" s="187">
        <f>SUM(F30:F34)</f>
        <v>61</v>
      </c>
      <c r="X12">
        <f>F9+F14+F15+F17+F18</f>
        <v>64</v>
      </c>
    </row>
    <row r="13" spans="1:24" ht="46.5" customHeight="1" x14ac:dyDescent="0.3">
      <c r="A13" s="24">
        <v>10</v>
      </c>
      <c r="B13" s="13">
        <v>1</v>
      </c>
      <c r="C13" s="13" t="s">
        <v>26</v>
      </c>
      <c r="D13" s="253" t="s">
        <v>69</v>
      </c>
      <c r="E13" s="85" t="s">
        <v>75</v>
      </c>
      <c r="F13" s="146">
        <v>7</v>
      </c>
      <c r="G13" s="131" t="s">
        <v>0</v>
      </c>
      <c r="J13" s="24"/>
      <c r="K13" s="17"/>
      <c r="L13" s="17"/>
      <c r="M13" s="77"/>
      <c r="N13" s="85"/>
      <c r="O13" s="107"/>
      <c r="P13" s="121"/>
      <c r="R13" s="180" t="s">
        <v>26</v>
      </c>
      <c r="S13" s="187" t="e">
        <f>SUM(T13:U13)</f>
        <v>#REF!</v>
      </c>
      <c r="T13" s="186" t="e">
        <f>SUM(F7,F8,#REF!,F12,F13,O8,O13)</f>
        <v>#REF!</v>
      </c>
      <c r="U13" s="187">
        <f>SUM(F36)</f>
        <v>10</v>
      </c>
      <c r="X13">
        <f>F10+F11+F16</f>
        <v>37</v>
      </c>
    </row>
    <row r="14" spans="1:24" ht="64.5" customHeight="1" thickBot="1" x14ac:dyDescent="0.35">
      <c r="A14" s="26">
        <v>11</v>
      </c>
      <c r="B14" s="15">
        <v>3</v>
      </c>
      <c r="C14" s="75" t="s">
        <v>25</v>
      </c>
      <c r="D14" s="153" t="s">
        <v>7</v>
      </c>
      <c r="E14" s="86" t="s">
        <v>28</v>
      </c>
      <c r="F14" s="149">
        <v>16</v>
      </c>
      <c r="G14" s="131"/>
      <c r="H14" s="9"/>
      <c r="I14" s="9"/>
      <c r="J14" s="26"/>
      <c r="K14" s="18"/>
      <c r="L14" s="17"/>
      <c r="M14" s="77"/>
      <c r="N14" s="85"/>
      <c r="O14" s="59"/>
      <c r="P14" s="93"/>
      <c r="Q14" s="9"/>
      <c r="R14" s="181" t="s">
        <v>60</v>
      </c>
      <c r="S14" s="188" t="e">
        <f>SUM(T14:U14)</f>
        <v>#REF!</v>
      </c>
      <c r="T14" s="189" t="e">
        <f>SUM(#REF!)</f>
        <v>#REF!</v>
      </c>
      <c r="U14" s="188">
        <v>0</v>
      </c>
      <c r="X14">
        <f>SUM(X12:X13)</f>
        <v>101</v>
      </c>
    </row>
    <row r="15" spans="1:24" ht="58.5" customHeight="1" thickBot="1" x14ac:dyDescent="0.35">
      <c r="A15" s="143">
        <v>12</v>
      </c>
      <c r="B15" s="16">
        <v>4</v>
      </c>
      <c r="C15" s="76" t="s">
        <v>25</v>
      </c>
      <c r="D15" s="150" t="s">
        <v>3</v>
      </c>
      <c r="E15" s="84" t="s">
        <v>29</v>
      </c>
      <c r="F15" s="145">
        <v>8</v>
      </c>
      <c r="G15" s="131"/>
      <c r="J15" s="25"/>
      <c r="K15" s="68"/>
      <c r="L15" s="71"/>
      <c r="M15" s="227"/>
      <c r="N15" s="73"/>
      <c r="O15" s="72"/>
      <c r="P15" s="123"/>
      <c r="R15" s="182"/>
      <c r="S15" s="191" t="e">
        <f>SUM(T15:U15)</f>
        <v>#REF!</v>
      </c>
      <c r="T15" s="194" t="e">
        <f>SUM(T12:T14)</f>
        <v>#REF!</v>
      </c>
      <c r="U15" s="191">
        <f>SUM(U12:U14)</f>
        <v>71</v>
      </c>
      <c r="X15" t="e">
        <f>F7+F8+#REF!+F12+F13</f>
        <v>#REF!</v>
      </c>
    </row>
    <row r="16" spans="1:24" ht="66" customHeight="1" thickBot="1" x14ac:dyDescent="0.35">
      <c r="A16" s="14">
        <v>13</v>
      </c>
      <c r="B16" s="18">
        <v>4</v>
      </c>
      <c r="C16" s="139" t="s">
        <v>27</v>
      </c>
      <c r="D16" s="153" t="s">
        <v>78</v>
      </c>
      <c r="E16" s="86" t="s">
        <v>30</v>
      </c>
      <c r="F16" s="149">
        <v>12</v>
      </c>
      <c r="G16" s="223" t="s">
        <v>0</v>
      </c>
      <c r="H16" s="9"/>
      <c r="I16" s="9"/>
      <c r="J16" s="14"/>
      <c r="K16" s="130"/>
      <c r="L16" s="71"/>
      <c r="M16" s="78"/>
      <c r="N16" s="86"/>
      <c r="O16" s="59"/>
      <c r="P16" s="119"/>
      <c r="Q16" s="9"/>
      <c r="R16" s="183"/>
      <c r="S16" s="184" t="s">
        <v>40</v>
      </c>
      <c r="T16" s="184" t="s">
        <v>41</v>
      </c>
      <c r="U16" s="184" t="s">
        <v>42</v>
      </c>
      <c r="X16">
        <v>9</v>
      </c>
    </row>
    <row r="17" spans="1:24" ht="83.25" customHeight="1" thickBot="1" x14ac:dyDescent="0.3">
      <c r="A17" s="229">
        <v>14</v>
      </c>
      <c r="B17" s="141">
        <v>1</v>
      </c>
      <c r="C17" s="230" t="s">
        <v>25</v>
      </c>
      <c r="D17" s="154" t="s">
        <v>71</v>
      </c>
      <c r="E17" s="95" t="s">
        <v>76</v>
      </c>
      <c r="F17" s="147">
        <v>15</v>
      </c>
      <c r="G17" s="276">
        <f>F7+F8+F9+F10+F11+F12+F13+F14+F15+F16+F17+F18</f>
        <v>141</v>
      </c>
      <c r="H17" s="9"/>
      <c r="I17" s="9"/>
      <c r="J17" s="229"/>
      <c r="L17" s="231"/>
      <c r="M17" s="98"/>
      <c r="N17" s="95"/>
      <c r="O17" s="232"/>
      <c r="P17" s="233"/>
      <c r="Q17" s="9"/>
      <c r="R17" s="234"/>
      <c r="S17" s="235"/>
      <c r="T17" s="235"/>
      <c r="U17" s="235"/>
      <c r="X17">
        <f>F18+F17+F15+F14+F9</f>
        <v>64</v>
      </c>
    </row>
    <row r="18" spans="1:24" ht="46.5" customHeight="1" thickBot="1" x14ac:dyDescent="0.3">
      <c r="A18" s="138">
        <v>15</v>
      </c>
      <c r="B18" s="141">
        <v>1</v>
      </c>
      <c r="C18" s="142" t="s">
        <v>25</v>
      </c>
      <c r="D18" s="251" t="s">
        <v>70</v>
      </c>
      <c r="E18" s="95" t="s">
        <v>77</v>
      </c>
      <c r="F18" s="147">
        <v>15</v>
      </c>
      <c r="G18" s="131"/>
      <c r="H18" s="9"/>
      <c r="I18" s="9"/>
      <c r="J18" s="27"/>
      <c r="K18" s="19"/>
      <c r="L18" s="67"/>
      <c r="M18" s="228"/>
      <c r="N18" s="70"/>
      <c r="O18" s="124"/>
      <c r="P18" s="122"/>
      <c r="Q18" s="9"/>
      <c r="X18">
        <f>O8+O7+F18+F17+F15+F14+F9</f>
        <v>68</v>
      </c>
    </row>
    <row r="19" spans="1:24" ht="30" customHeight="1" thickBot="1" x14ac:dyDescent="0.4">
      <c r="A19" s="50"/>
      <c r="B19" s="1403" t="s">
        <v>0</v>
      </c>
      <c r="C19" s="1351"/>
      <c r="D19" s="1352"/>
      <c r="E19" s="69" t="s">
        <v>11</v>
      </c>
      <c r="F19" s="224">
        <f>O19</f>
        <v>8</v>
      </c>
      <c r="G19" s="110"/>
      <c r="J19" s="1370" t="s">
        <v>23</v>
      </c>
      <c r="K19" s="1371"/>
      <c r="L19" s="1371"/>
      <c r="M19" s="1371"/>
      <c r="N19" s="1398"/>
      <c r="O19" s="225">
        <f>SUM(O7:O17)</f>
        <v>8</v>
      </c>
      <c r="P19" s="222"/>
      <c r="V19">
        <f>F7+F8+F9+F10+F11+F12+F13+F14+F15+F16+F17+F18</f>
        <v>141</v>
      </c>
    </row>
    <row r="20" spans="1:24" ht="36" customHeight="1" x14ac:dyDescent="0.25">
      <c r="A20" s="40"/>
      <c r="B20" s="1402" t="s">
        <v>13</v>
      </c>
      <c r="C20" s="1354"/>
      <c r="D20" s="1376"/>
      <c r="E20" s="7"/>
      <c r="F20" s="243">
        <f>SUM(F7:F18)</f>
        <v>141</v>
      </c>
      <c r="G20" s="111"/>
      <c r="J20" s="31"/>
      <c r="K20" s="1377"/>
      <c r="L20" s="1377"/>
      <c r="M20" s="1377"/>
      <c r="N20" s="32"/>
      <c r="O20" s="33"/>
      <c r="P20" s="31"/>
    </row>
    <row r="21" spans="1:24" ht="36" customHeight="1" thickBot="1" x14ac:dyDescent="0.35">
      <c r="A21" s="41"/>
      <c r="B21" s="1390" t="s">
        <v>14</v>
      </c>
      <c r="C21" s="1356"/>
      <c r="D21" s="1378"/>
      <c r="E21" s="42"/>
      <c r="F21" s="201">
        <f>F20+F19</f>
        <v>149</v>
      </c>
      <c r="G21" s="112"/>
      <c r="J21" s="79" t="s">
        <v>32</v>
      </c>
      <c r="K21" s="80"/>
      <c r="L21" s="80"/>
      <c r="M21" s="81"/>
      <c r="N21" s="99"/>
      <c r="O21" s="100"/>
      <c r="P21" s="79"/>
    </row>
    <row r="22" spans="1:24" ht="36" customHeight="1" x14ac:dyDescent="0.3">
      <c r="A22" s="277"/>
      <c r="B22" s="278"/>
      <c r="C22" s="279"/>
      <c r="D22" s="280"/>
      <c r="E22" s="282" t="s">
        <v>98</v>
      </c>
      <c r="F22" s="281"/>
      <c r="G22" s="112"/>
      <c r="J22" s="79"/>
      <c r="K22" s="80"/>
      <c r="L22" s="80"/>
      <c r="M22" s="81"/>
      <c r="N22" s="99"/>
      <c r="O22" s="100"/>
      <c r="P22" s="79"/>
    </row>
    <row r="23" spans="1:24" ht="36" customHeight="1" x14ac:dyDescent="0.3">
      <c r="A23" s="277"/>
      <c r="B23" s="278"/>
      <c r="C23" s="279"/>
      <c r="D23" s="280"/>
      <c r="E23" s="283" t="s">
        <v>99</v>
      </c>
      <c r="F23" s="281"/>
      <c r="G23" s="112"/>
      <c r="J23" s="79"/>
      <c r="K23" s="80"/>
      <c r="L23" s="80"/>
      <c r="M23" s="81"/>
      <c r="N23" s="99"/>
      <c r="O23" s="100"/>
      <c r="P23" s="79"/>
    </row>
    <row r="24" spans="1:24" ht="36" customHeight="1" thickBot="1" x14ac:dyDescent="0.35">
      <c r="A24" s="168">
        <v>6</v>
      </c>
      <c r="B24" s="126"/>
      <c r="C24" s="162" t="s">
        <v>26</v>
      </c>
      <c r="D24" s="166" t="s">
        <v>54</v>
      </c>
      <c r="E24" s="167" t="s">
        <v>54</v>
      </c>
      <c r="F24" s="169">
        <v>15</v>
      </c>
      <c r="G24" s="112"/>
      <c r="J24" s="79"/>
      <c r="K24" s="80"/>
      <c r="L24" s="80"/>
      <c r="M24" s="81"/>
      <c r="N24" s="99"/>
      <c r="O24" s="100"/>
      <c r="P24" s="79"/>
    </row>
    <row r="25" spans="1:24" ht="36" customHeight="1" thickBot="1" x14ac:dyDescent="0.35">
      <c r="A25" s="244">
        <v>7</v>
      </c>
      <c r="B25" s="128"/>
      <c r="C25" s="162" t="s">
        <v>26</v>
      </c>
      <c r="D25" s="165" t="s">
        <v>55</v>
      </c>
      <c r="E25" s="163" t="s">
        <v>56</v>
      </c>
      <c r="F25" s="164">
        <v>20</v>
      </c>
      <c r="G25" s="112"/>
      <c r="J25" s="79"/>
      <c r="K25" s="80"/>
      <c r="L25" s="80"/>
      <c r="M25" s="81"/>
      <c r="N25" s="99"/>
      <c r="O25" s="100"/>
      <c r="P25" s="79"/>
    </row>
    <row r="26" spans="1:24" ht="36" customHeight="1" thickBot="1" x14ac:dyDescent="0.35">
      <c r="A26" s="161">
        <v>8</v>
      </c>
      <c r="B26" s="127">
        <v>2</v>
      </c>
      <c r="C26" s="162" t="s">
        <v>26</v>
      </c>
      <c r="D26" s="165" t="s">
        <v>86</v>
      </c>
      <c r="E26" s="163" t="s">
        <v>87</v>
      </c>
      <c r="F26" s="292">
        <v>17</v>
      </c>
      <c r="G26" s="293" t="s">
        <v>106</v>
      </c>
      <c r="J26" s="79"/>
      <c r="K26" s="80"/>
      <c r="L26" s="80"/>
      <c r="M26" s="81"/>
      <c r="N26" s="99"/>
      <c r="O26" s="100"/>
      <c r="P26" s="79"/>
    </row>
    <row r="27" spans="1:24" ht="36" customHeight="1" thickBot="1" x14ac:dyDescent="0.35">
      <c r="A27" s="277"/>
      <c r="B27" s="278"/>
      <c r="C27" s="279"/>
      <c r="D27" s="280"/>
      <c r="E27" s="283"/>
      <c r="F27" s="281">
        <f>SUM(F24:F26)</f>
        <v>52</v>
      </c>
      <c r="G27" s="112">
        <f>F21+F27</f>
        <v>201</v>
      </c>
      <c r="J27" s="79"/>
      <c r="K27" s="80"/>
      <c r="L27" s="80"/>
      <c r="M27" s="81"/>
      <c r="N27" s="99"/>
      <c r="O27" s="100"/>
      <c r="P27" s="79"/>
    </row>
    <row r="28" spans="1:24" ht="22.5" customHeight="1" x14ac:dyDescent="0.25">
      <c r="A28" s="35"/>
      <c r="B28" s="36" t="s">
        <v>21</v>
      </c>
      <c r="C28" s="36"/>
      <c r="D28" s="37" t="s">
        <v>1</v>
      </c>
      <c r="E28" s="4" t="s">
        <v>19</v>
      </c>
      <c r="F28" s="38" t="s">
        <v>20</v>
      </c>
      <c r="G28" s="109"/>
      <c r="J28" s="35"/>
      <c r="K28" s="36" t="s">
        <v>21</v>
      </c>
      <c r="L28" s="36"/>
      <c r="M28" s="37" t="s">
        <v>1</v>
      </c>
      <c r="N28" s="37" t="s">
        <v>19</v>
      </c>
      <c r="O28" s="38" t="s">
        <v>20</v>
      </c>
      <c r="P28" s="35"/>
    </row>
    <row r="29" spans="1:24" ht="15.75" thickBot="1" x14ac:dyDescent="0.3">
      <c r="A29" s="1379" t="s">
        <v>4</v>
      </c>
      <c r="B29" s="1380"/>
      <c r="C29" s="1380"/>
      <c r="D29" s="1380"/>
      <c r="E29" s="1380"/>
      <c r="F29" s="1381"/>
      <c r="G29" s="113"/>
      <c r="J29" s="1379" t="s">
        <v>4</v>
      </c>
      <c r="K29" s="1380"/>
      <c r="L29" s="1380"/>
      <c r="M29" s="1380"/>
      <c r="N29" s="1380"/>
      <c r="O29" s="1381"/>
    </row>
    <row r="30" spans="1:24" ht="47.25" customHeight="1" x14ac:dyDescent="0.25">
      <c r="A30" s="88">
        <v>1</v>
      </c>
      <c r="B30" s="89">
        <v>2</v>
      </c>
      <c r="C30" s="90" t="s">
        <v>27</v>
      </c>
      <c r="D30" s="150" t="s">
        <v>51</v>
      </c>
      <c r="E30" s="84" t="s">
        <v>53</v>
      </c>
      <c r="F30" s="155">
        <v>11</v>
      </c>
      <c r="G30" s="117"/>
      <c r="J30" s="43"/>
      <c r="K30" s="20"/>
      <c r="L30" s="20"/>
      <c r="M30" s="8"/>
      <c r="N30" s="8"/>
      <c r="O30" s="44"/>
      <c r="P30" s="43"/>
    </row>
    <row r="31" spans="1:24" ht="47.25" customHeight="1" thickBot="1" x14ac:dyDescent="0.3">
      <c r="A31" s="93">
        <v>2</v>
      </c>
      <c r="B31" s="94">
        <v>2</v>
      </c>
      <c r="C31" s="205" t="s">
        <v>27</v>
      </c>
      <c r="D31" s="154" t="s">
        <v>80</v>
      </c>
      <c r="E31" s="95" t="s">
        <v>52</v>
      </c>
      <c r="F31" s="157">
        <v>11</v>
      </c>
      <c r="G31" s="117"/>
      <c r="H31" t="s">
        <v>0</v>
      </c>
      <c r="J31" s="45"/>
      <c r="K31" s="2"/>
      <c r="L31" s="63"/>
      <c r="M31" s="6"/>
      <c r="N31" s="6"/>
      <c r="O31" s="46"/>
      <c r="P31" s="45" t="s">
        <v>0</v>
      </c>
    </row>
    <row r="32" spans="1:24" ht="47.25" customHeight="1" thickBot="1" x14ac:dyDescent="0.3">
      <c r="A32" s="123">
        <v>3</v>
      </c>
      <c r="B32" s="203">
        <v>3</v>
      </c>
      <c r="C32" s="97" t="s">
        <v>27</v>
      </c>
      <c r="D32" s="152" t="s">
        <v>84</v>
      </c>
      <c r="E32" s="87" t="s">
        <v>33</v>
      </c>
      <c r="F32" s="204">
        <v>12</v>
      </c>
      <c r="G32" s="129"/>
      <c r="J32" s="45"/>
      <c r="K32" s="2"/>
      <c r="L32" s="63"/>
      <c r="M32" s="6"/>
      <c r="N32" s="6"/>
      <c r="O32" s="46"/>
      <c r="P32" s="158" t="s">
        <v>0</v>
      </c>
    </row>
    <row r="33" spans="1:16" ht="47.25" customHeight="1" thickBot="1" x14ac:dyDescent="0.3">
      <c r="A33" s="93">
        <v>4</v>
      </c>
      <c r="B33" s="1">
        <v>3</v>
      </c>
      <c r="C33" s="92" t="s">
        <v>27</v>
      </c>
      <c r="D33" s="152" t="s">
        <v>12</v>
      </c>
      <c r="E33" s="87" t="s">
        <v>39</v>
      </c>
      <c r="F33" s="156">
        <v>6</v>
      </c>
      <c r="G33" s="129"/>
      <c r="H33" s="9" t="s">
        <v>10</v>
      </c>
      <c r="I33" s="9">
        <f>SUM(F32:F33)</f>
        <v>18</v>
      </c>
      <c r="J33" s="47"/>
      <c r="K33" s="21"/>
      <c r="L33" s="64"/>
      <c r="M33" s="48"/>
      <c r="N33" s="48"/>
      <c r="O33" s="49"/>
      <c r="P33" s="47"/>
    </row>
    <row r="34" spans="1:16" ht="47.25" customHeight="1" x14ac:dyDescent="0.25">
      <c r="A34" s="96">
        <v>5</v>
      </c>
      <c r="B34" s="203">
        <v>1</v>
      </c>
      <c r="C34" s="236" t="s">
        <v>27</v>
      </c>
      <c r="D34" s="152" t="s">
        <v>81</v>
      </c>
      <c r="E34" s="87" t="s">
        <v>72</v>
      </c>
      <c r="F34" s="204">
        <v>21</v>
      </c>
      <c r="G34" s="129"/>
      <c r="H34" s="9"/>
      <c r="I34" s="9"/>
      <c r="J34" s="237"/>
      <c r="K34" s="238"/>
      <c r="L34" s="238"/>
      <c r="M34" s="239"/>
      <c r="N34" s="239"/>
      <c r="O34" s="240"/>
      <c r="P34" s="237"/>
    </row>
    <row r="35" spans="1:16" ht="47.25" customHeight="1" thickBot="1" x14ac:dyDescent="0.3">
      <c r="A35" s="170">
        <v>6</v>
      </c>
      <c r="B35" s="144">
        <v>1</v>
      </c>
      <c r="C35" s="92" t="s">
        <v>27</v>
      </c>
      <c r="D35" s="152" t="s">
        <v>82</v>
      </c>
      <c r="E35" s="87" t="s">
        <v>83</v>
      </c>
      <c r="F35" s="158">
        <v>10</v>
      </c>
      <c r="G35" s="241" t="s">
        <v>0</v>
      </c>
      <c r="H35" s="9"/>
      <c r="I35" s="9"/>
      <c r="J35" s="171"/>
      <c r="K35" s="172"/>
      <c r="L35" s="172"/>
      <c r="M35" s="173"/>
      <c r="N35" s="174"/>
      <c r="O35" s="175"/>
      <c r="P35" s="242"/>
    </row>
    <row r="36" spans="1:16" ht="59.25" customHeight="1" thickBot="1" x14ac:dyDescent="0.3">
      <c r="A36" s="170">
        <v>7</v>
      </c>
      <c r="B36" s="144">
        <v>2</v>
      </c>
      <c r="C36" s="202" t="s">
        <v>26</v>
      </c>
      <c r="D36" s="272" t="s">
        <v>57</v>
      </c>
      <c r="E36" s="273" t="s">
        <v>58</v>
      </c>
      <c r="F36" s="274">
        <v>10</v>
      </c>
      <c r="G36" s="125"/>
      <c r="H36" s="9"/>
      <c r="I36" s="9"/>
      <c r="J36" s="171"/>
      <c r="K36" s="172"/>
      <c r="L36" s="172"/>
      <c r="M36" s="173"/>
      <c r="N36" s="174"/>
      <c r="O36" s="175"/>
      <c r="P36" s="176"/>
    </row>
    <row r="37" spans="1:16" ht="59.25" customHeight="1" thickBot="1" x14ac:dyDescent="0.3">
      <c r="A37" s="170">
        <v>8</v>
      </c>
      <c r="B37" s="144">
        <v>1</v>
      </c>
      <c r="C37" s="202" t="s">
        <v>26</v>
      </c>
      <c r="D37" s="165" t="s">
        <v>89</v>
      </c>
      <c r="E37" s="163" t="s">
        <v>87</v>
      </c>
      <c r="F37" s="274">
        <v>10</v>
      </c>
      <c r="G37" s="125"/>
      <c r="H37" s="9"/>
      <c r="I37" s="9"/>
      <c r="J37" s="171"/>
      <c r="K37" s="172"/>
      <c r="L37" s="172"/>
      <c r="M37" s="173"/>
      <c r="N37" s="174"/>
      <c r="O37" s="175"/>
      <c r="P37" s="176"/>
    </row>
    <row r="38" spans="1:16" ht="30" customHeight="1" thickBot="1" x14ac:dyDescent="0.3">
      <c r="A38" s="51"/>
      <c r="B38" s="52"/>
      <c r="C38" s="52"/>
      <c r="D38" s="53"/>
      <c r="E38" s="58" t="s">
        <v>11</v>
      </c>
      <c r="F38" s="159">
        <f>SUM(O38)</f>
        <v>0</v>
      </c>
      <c r="G38" s="114"/>
      <c r="J38" s="1382" t="s">
        <v>24</v>
      </c>
      <c r="K38" s="1383"/>
      <c r="L38" s="1383"/>
      <c r="M38" s="1383"/>
      <c r="N38" s="1384"/>
      <c r="O38" s="60">
        <f>SUM(O30:O34)</f>
        <v>0</v>
      </c>
    </row>
    <row r="39" spans="1:16" ht="36" customHeight="1" x14ac:dyDescent="0.25">
      <c r="A39" s="40"/>
      <c r="B39" s="1402" t="s">
        <v>15</v>
      </c>
      <c r="C39" s="1354"/>
      <c r="D39" s="1376"/>
      <c r="E39" s="7"/>
      <c r="F39" s="243">
        <f>F30+F31+F32+F33+F34+F35+F36+F37</f>
        <v>91</v>
      </c>
      <c r="G39" s="111"/>
      <c r="J39" s="31"/>
      <c r="K39" s="1377"/>
      <c r="L39" s="1377"/>
      <c r="M39" s="1377"/>
      <c r="N39" s="32"/>
      <c r="O39" s="33"/>
      <c r="P39" s="31"/>
    </row>
    <row r="40" spans="1:16" ht="36" customHeight="1" thickBot="1" x14ac:dyDescent="0.3">
      <c r="A40" s="41"/>
      <c r="B40" s="1390" t="s">
        <v>16</v>
      </c>
      <c r="C40" s="1356"/>
      <c r="D40" s="1378"/>
      <c r="E40" s="42"/>
      <c r="F40" s="201">
        <f>F39+O38</f>
        <v>91</v>
      </c>
      <c r="G40" s="112"/>
      <c r="J40" s="28"/>
      <c r="K40" s="1385"/>
      <c r="L40" s="1385"/>
      <c r="M40" s="1385"/>
      <c r="N40" s="29"/>
      <c r="O40" s="30"/>
      <c r="P40" s="28"/>
    </row>
    <row r="41" spans="1:16" ht="36" customHeight="1" x14ac:dyDescent="0.25">
      <c r="A41" s="284"/>
      <c r="B41" s="279"/>
      <c r="C41" s="279"/>
      <c r="D41" s="279"/>
      <c r="E41" s="287" t="s">
        <v>101</v>
      </c>
      <c r="F41" s="286"/>
      <c r="G41" s="112"/>
      <c r="J41" s="28"/>
      <c r="K41" s="289"/>
      <c r="L41" s="289"/>
      <c r="M41" s="289"/>
      <c r="N41" s="29"/>
      <c r="O41" s="30"/>
      <c r="P41" s="28"/>
    </row>
    <row r="42" spans="1:16" ht="36" customHeight="1" x14ac:dyDescent="0.25">
      <c r="A42" s="284"/>
      <c r="B42" s="279"/>
      <c r="C42" s="279"/>
      <c r="D42" s="279"/>
      <c r="E42" s="287" t="s">
        <v>100</v>
      </c>
      <c r="F42" s="286"/>
      <c r="G42" s="112"/>
      <c r="J42" s="28"/>
      <c r="K42" s="289"/>
      <c r="L42" s="289"/>
      <c r="M42" s="289"/>
      <c r="N42" s="29"/>
      <c r="O42" s="30"/>
      <c r="P42" s="28"/>
    </row>
    <row r="43" spans="1:16" ht="36" customHeight="1" x14ac:dyDescent="0.25">
      <c r="A43" s="284"/>
      <c r="B43" s="279"/>
      <c r="C43" s="279"/>
      <c r="D43" s="279"/>
      <c r="E43" s="285"/>
      <c r="F43" s="286"/>
      <c r="G43" s="112"/>
      <c r="J43" s="28"/>
      <c r="K43" s="289"/>
      <c r="L43" s="289"/>
      <c r="M43" s="289"/>
      <c r="N43" s="29"/>
      <c r="O43" s="30"/>
      <c r="P43" s="28"/>
    </row>
    <row r="44" spans="1:16" ht="36" customHeight="1" x14ac:dyDescent="0.25">
      <c r="A44" s="284"/>
      <c r="B44" s="279"/>
      <c r="C44" s="279"/>
      <c r="D44" s="279"/>
      <c r="E44" s="285"/>
      <c r="F44" s="286"/>
      <c r="G44" s="112"/>
      <c r="J44" s="28"/>
      <c r="K44" s="289"/>
      <c r="L44" s="289"/>
      <c r="M44" s="289"/>
      <c r="N44" s="29"/>
      <c r="O44" s="30"/>
      <c r="P44" s="28"/>
    </row>
    <row r="45" spans="1:16" ht="36" customHeight="1" x14ac:dyDescent="0.25">
      <c r="A45" s="284"/>
      <c r="B45" s="279"/>
      <c r="C45" s="279"/>
      <c r="D45" s="279"/>
      <c r="E45" s="285"/>
      <c r="F45" s="286"/>
      <c r="G45" s="112"/>
      <c r="J45" s="28"/>
      <c r="K45" s="289"/>
      <c r="L45" s="289"/>
      <c r="M45" s="289"/>
      <c r="N45" s="29"/>
      <c r="O45" s="30"/>
      <c r="P45" s="28"/>
    </row>
    <row r="47" spans="1:16" ht="26.25" thickBot="1" x14ac:dyDescent="0.4">
      <c r="A47" s="1404" t="s">
        <v>17</v>
      </c>
      <c r="B47" s="1405"/>
      <c r="C47" s="1405"/>
      <c r="D47" s="1405"/>
      <c r="E47" s="1406"/>
      <c r="F47" s="290">
        <f>F20+F27+F39</f>
        <v>284</v>
      </c>
      <c r="G47" s="115"/>
      <c r="J47" s="199" t="s">
        <v>65</v>
      </c>
      <c r="K47" s="200"/>
      <c r="L47" s="200"/>
      <c r="M47" s="200"/>
      <c r="N47" s="195"/>
      <c r="O47" s="195"/>
    </row>
    <row r="48" spans="1:16" ht="36.75" thickBot="1" x14ac:dyDescent="0.4">
      <c r="A48" s="1407" t="s">
        <v>18</v>
      </c>
      <c r="B48" s="1408"/>
      <c r="C48" s="1408"/>
      <c r="D48" s="1408"/>
      <c r="E48" s="1409"/>
      <c r="F48" s="291">
        <f>F47+O19</f>
        <v>292</v>
      </c>
      <c r="G48" s="116"/>
      <c r="J48" s="54"/>
      <c r="K48" s="55" t="s">
        <v>21</v>
      </c>
      <c r="L48" s="55"/>
      <c r="M48" s="56" t="s">
        <v>1</v>
      </c>
      <c r="N48" s="56" t="s">
        <v>35</v>
      </c>
      <c r="O48" s="57" t="s">
        <v>20</v>
      </c>
    </row>
    <row r="49" spans="1:15" ht="23.25" x14ac:dyDescent="0.25">
      <c r="J49" s="143">
        <v>1</v>
      </c>
      <c r="K49" s="11">
        <v>2</v>
      </c>
      <c r="L49" s="16" t="s">
        <v>26</v>
      </c>
      <c r="M49" s="245" t="s">
        <v>43</v>
      </c>
      <c r="N49" s="137"/>
      <c r="O49" s="106"/>
    </row>
    <row r="50" spans="1:15" ht="24" thickBot="1" x14ac:dyDescent="0.4">
      <c r="A50" s="199" t="s">
        <v>62</v>
      </c>
      <c r="B50" s="200"/>
      <c r="C50" s="200"/>
      <c r="D50" s="200"/>
      <c r="E50" s="195"/>
      <c r="F50" s="195"/>
      <c r="J50" s="12">
        <v>2</v>
      </c>
      <c r="K50" s="13">
        <v>2</v>
      </c>
      <c r="L50" s="17" t="s">
        <v>26</v>
      </c>
      <c r="M50" s="246" t="s">
        <v>44</v>
      </c>
      <c r="N50" s="132"/>
      <c r="O50" s="107"/>
    </row>
    <row r="51" spans="1:15" ht="24" thickBot="1" x14ac:dyDescent="0.3">
      <c r="A51" s="54"/>
      <c r="B51" s="55" t="s">
        <v>21</v>
      </c>
      <c r="C51" s="55"/>
      <c r="D51" s="56" t="s">
        <v>1</v>
      </c>
      <c r="E51" s="56" t="s">
        <v>35</v>
      </c>
      <c r="F51" s="57" t="s">
        <v>20</v>
      </c>
      <c r="J51" s="196">
        <v>3</v>
      </c>
      <c r="K51" s="13">
        <v>2</v>
      </c>
      <c r="L51" s="134" t="s">
        <v>25</v>
      </c>
      <c r="M51" s="247" t="s">
        <v>47</v>
      </c>
      <c r="N51" s="87" t="s">
        <v>109</v>
      </c>
      <c r="O51" s="107">
        <v>1</v>
      </c>
    </row>
    <row r="52" spans="1:15" ht="45.75" customHeight="1" x14ac:dyDescent="0.25">
      <c r="A52" s="143">
        <v>1</v>
      </c>
      <c r="B52" s="11">
        <v>2</v>
      </c>
      <c r="C52" s="16" t="s">
        <v>26</v>
      </c>
      <c r="D52" s="150" t="s">
        <v>43</v>
      </c>
      <c r="E52" s="137"/>
      <c r="F52" s="145"/>
      <c r="J52" s="197">
        <v>4</v>
      </c>
      <c r="K52" s="13">
        <v>2</v>
      </c>
      <c r="L52" s="66" t="s">
        <v>27</v>
      </c>
      <c r="M52" s="247" t="s">
        <v>48</v>
      </c>
      <c r="N52" s="133"/>
      <c r="O52" s="107"/>
    </row>
    <row r="53" spans="1:15" ht="45.75" customHeight="1" thickBot="1" x14ac:dyDescent="0.3">
      <c r="A53" s="12">
        <v>2</v>
      </c>
      <c r="B53" s="13">
        <v>2</v>
      </c>
      <c r="C53" s="17" t="s">
        <v>26</v>
      </c>
      <c r="D53" s="151" t="s">
        <v>44</v>
      </c>
      <c r="E53" s="132"/>
      <c r="F53" s="146"/>
      <c r="J53" s="198">
        <v>5</v>
      </c>
      <c r="K53" s="15">
        <v>2</v>
      </c>
      <c r="L53" s="139" t="s">
        <v>27</v>
      </c>
      <c r="M53" s="248" t="s">
        <v>50</v>
      </c>
      <c r="N53" s="86" t="s">
        <v>93</v>
      </c>
      <c r="O53" s="108">
        <v>1</v>
      </c>
    </row>
    <row r="54" spans="1:15" ht="45.75" customHeight="1" x14ac:dyDescent="0.25">
      <c r="A54" s="196">
        <v>3</v>
      </c>
      <c r="B54" s="13">
        <v>2</v>
      </c>
      <c r="C54" s="134" t="s">
        <v>25</v>
      </c>
      <c r="D54" s="152" t="s">
        <v>47</v>
      </c>
      <c r="E54" s="87" t="s">
        <v>90</v>
      </c>
      <c r="F54" s="146">
        <v>7</v>
      </c>
      <c r="J54" s="135">
        <v>6</v>
      </c>
      <c r="K54" s="135">
        <v>1</v>
      </c>
      <c r="L54" s="135" t="s">
        <v>26</v>
      </c>
      <c r="M54" s="247" t="s">
        <v>68</v>
      </c>
      <c r="N54" s="87"/>
      <c r="O54" s="136"/>
    </row>
    <row r="55" spans="1:15" ht="45.75" customHeight="1" x14ac:dyDescent="0.25">
      <c r="A55" s="197">
        <v>4</v>
      </c>
      <c r="B55" s="13">
        <v>2</v>
      </c>
      <c r="C55" s="66" t="s">
        <v>27</v>
      </c>
      <c r="D55" s="152" t="s">
        <v>48</v>
      </c>
      <c r="E55" s="275" t="s">
        <v>96</v>
      </c>
      <c r="F55" s="146">
        <v>5</v>
      </c>
      <c r="J55" s="13">
        <v>7</v>
      </c>
      <c r="K55" s="13">
        <v>1</v>
      </c>
      <c r="L55" s="13" t="s">
        <v>26</v>
      </c>
      <c r="M55" s="246" t="s">
        <v>73</v>
      </c>
      <c r="N55" s="85"/>
      <c r="O55" s="107"/>
    </row>
    <row r="56" spans="1:15" ht="45.75" customHeight="1" thickBot="1" x14ac:dyDescent="0.3">
      <c r="A56" s="198">
        <v>5</v>
      </c>
      <c r="B56" s="15">
        <v>2</v>
      </c>
      <c r="C56" s="139" t="s">
        <v>27</v>
      </c>
      <c r="D56" s="153" t="s">
        <v>50</v>
      </c>
      <c r="E56" s="86" t="s">
        <v>91</v>
      </c>
      <c r="F56" s="149">
        <v>1</v>
      </c>
      <c r="J56" s="75">
        <v>8</v>
      </c>
      <c r="K56" s="15">
        <v>3</v>
      </c>
      <c r="L56" s="75" t="s">
        <v>25</v>
      </c>
      <c r="M56" s="248" t="s">
        <v>7</v>
      </c>
      <c r="N56" s="86" t="s">
        <v>94</v>
      </c>
      <c r="O56" s="108">
        <v>1</v>
      </c>
    </row>
    <row r="57" spans="1:15" ht="45.75" customHeight="1" x14ac:dyDescent="0.25">
      <c r="A57" s="135">
        <v>6</v>
      </c>
      <c r="B57" s="135">
        <v>1</v>
      </c>
      <c r="C57" s="135" t="s">
        <v>26</v>
      </c>
      <c r="D57" s="152" t="s">
        <v>68</v>
      </c>
      <c r="E57" s="87"/>
      <c r="F57" s="148"/>
      <c r="J57" s="76">
        <v>9</v>
      </c>
      <c r="K57" s="16">
        <v>4</v>
      </c>
      <c r="L57" s="76" t="s">
        <v>25</v>
      </c>
      <c r="M57" s="245" t="s">
        <v>3</v>
      </c>
      <c r="N57" s="84"/>
      <c r="O57" s="106"/>
    </row>
    <row r="58" spans="1:15" ht="45.75" customHeight="1" thickBot="1" x14ac:dyDescent="0.3">
      <c r="A58" s="13">
        <v>7</v>
      </c>
      <c r="B58" s="13">
        <v>1</v>
      </c>
      <c r="C58" s="13" t="s">
        <v>26</v>
      </c>
      <c r="D58" s="151" t="s">
        <v>73</v>
      </c>
      <c r="E58" s="85"/>
      <c r="F58" s="146"/>
      <c r="J58" s="139">
        <v>10</v>
      </c>
      <c r="K58" s="18">
        <v>4</v>
      </c>
      <c r="L58" s="139" t="s">
        <v>27</v>
      </c>
      <c r="M58" s="248" t="s">
        <v>6</v>
      </c>
      <c r="N58" s="86"/>
      <c r="O58" s="108"/>
    </row>
    <row r="59" spans="1:15" ht="45.75" customHeight="1" thickBot="1" x14ac:dyDescent="0.3">
      <c r="A59" s="74">
        <v>8</v>
      </c>
      <c r="B59" s="74">
        <v>3</v>
      </c>
      <c r="C59" s="74"/>
      <c r="D59" s="153" t="s">
        <v>7</v>
      </c>
      <c r="E59" s="86" t="s">
        <v>107</v>
      </c>
      <c r="F59" s="250">
        <v>2</v>
      </c>
      <c r="J59" s="230">
        <v>11</v>
      </c>
      <c r="K59" s="141">
        <v>1</v>
      </c>
      <c r="L59" s="142" t="s">
        <v>25</v>
      </c>
      <c r="M59" s="249" t="s">
        <v>71</v>
      </c>
      <c r="N59" s="95" t="s">
        <v>108</v>
      </c>
      <c r="O59" s="140">
        <v>1</v>
      </c>
    </row>
    <row r="60" spans="1:15" ht="45.75" customHeight="1" thickBot="1" x14ac:dyDescent="0.3">
      <c r="A60" s="75">
        <v>9</v>
      </c>
      <c r="B60" s="15">
        <v>4</v>
      </c>
      <c r="C60" s="75" t="s">
        <v>25</v>
      </c>
      <c r="D60" s="150" t="s">
        <v>3</v>
      </c>
      <c r="F60" s="149"/>
      <c r="J60" s="142">
        <v>12</v>
      </c>
      <c r="K60" s="141">
        <v>1</v>
      </c>
      <c r="L60" s="142" t="s">
        <v>25</v>
      </c>
      <c r="M60" s="249" t="s">
        <v>88</v>
      </c>
      <c r="N60" s="95" t="s">
        <v>95</v>
      </c>
      <c r="O60" s="140">
        <v>1</v>
      </c>
    </row>
    <row r="61" spans="1:15" ht="45.75" customHeight="1" thickBot="1" x14ac:dyDescent="0.3">
      <c r="A61" s="76">
        <v>10</v>
      </c>
      <c r="B61" s="16">
        <v>4</v>
      </c>
      <c r="C61" s="76" t="s">
        <v>25</v>
      </c>
      <c r="D61" s="153" t="s">
        <v>6</v>
      </c>
      <c r="E61" s="84" t="s">
        <v>97</v>
      </c>
      <c r="F61" s="145">
        <v>1</v>
      </c>
      <c r="J61" s="41"/>
      <c r="K61" s="1399" t="s">
        <v>65</v>
      </c>
      <c r="L61" s="1400"/>
      <c r="M61" s="1401"/>
      <c r="N61" s="42"/>
      <c r="O61" s="201">
        <f>SUM(O49:O60)</f>
        <v>5</v>
      </c>
    </row>
    <row r="62" spans="1:15" ht="45.75" customHeight="1" thickBot="1" x14ac:dyDescent="0.3">
      <c r="A62" s="139">
        <v>11</v>
      </c>
      <c r="B62" s="18">
        <v>1</v>
      </c>
      <c r="C62" s="139" t="s">
        <v>27</v>
      </c>
      <c r="D62" s="154" t="s">
        <v>71</v>
      </c>
      <c r="E62" s="86"/>
      <c r="F62" s="149"/>
    </row>
    <row r="63" spans="1:15" ht="45.75" customHeight="1" thickBot="1" x14ac:dyDescent="0.3">
      <c r="A63" s="230">
        <v>12</v>
      </c>
      <c r="B63" s="141">
        <v>1</v>
      </c>
      <c r="C63" s="230"/>
      <c r="D63" s="251" t="s">
        <v>70</v>
      </c>
      <c r="E63" s="95" t="s">
        <v>85</v>
      </c>
      <c r="F63" s="147">
        <v>2</v>
      </c>
    </row>
    <row r="64" spans="1:15" ht="2.25" customHeight="1" thickBot="1" x14ac:dyDescent="0.3">
      <c r="A64" s="230">
        <v>12</v>
      </c>
      <c r="B64" s="141">
        <v>1</v>
      </c>
      <c r="C64" s="230"/>
      <c r="D64" s="154"/>
      <c r="E64" s="95"/>
      <c r="F64" s="147"/>
    </row>
    <row r="65" spans="1:6" ht="45.75" hidden="1" customHeight="1" thickBot="1" x14ac:dyDescent="0.3">
      <c r="A65" s="142">
        <v>13</v>
      </c>
      <c r="B65" s="141">
        <v>4</v>
      </c>
      <c r="C65" s="142" t="s">
        <v>25</v>
      </c>
      <c r="D65" s="154"/>
      <c r="E65" s="95"/>
      <c r="F65" s="147"/>
    </row>
    <row r="66" spans="1:6" ht="27.75" thickBot="1" x14ac:dyDescent="0.3">
      <c r="A66" s="41"/>
      <c r="B66" s="1399" t="s">
        <v>14</v>
      </c>
      <c r="C66" s="1400"/>
      <c r="D66" s="1401"/>
      <c r="E66" s="42"/>
      <c r="F66" s="201">
        <f>SUM(F52:F65)</f>
        <v>18</v>
      </c>
    </row>
    <row r="67" spans="1:6" ht="19.5" thickBot="1" x14ac:dyDescent="0.35">
      <c r="A67" s="207" t="s">
        <v>64</v>
      </c>
      <c r="B67" s="207"/>
      <c r="C67" s="207"/>
      <c r="D67" s="207"/>
      <c r="E67" s="207"/>
    </row>
    <row r="68" spans="1:6" ht="30.75" x14ac:dyDescent="0.25">
      <c r="A68" s="143">
        <v>1</v>
      </c>
      <c r="B68" s="11">
        <v>1</v>
      </c>
      <c r="C68" s="217" t="s">
        <v>27</v>
      </c>
      <c r="D68" s="150"/>
      <c r="E68" s="137"/>
      <c r="F68" s="214"/>
    </row>
    <row r="69" spans="1:6" ht="30.75" x14ac:dyDescent="0.25">
      <c r="A69" s="12">
        <v>2</v>
      </c>
      <c r="B69" s="13">
        <v>1</v>
      </c>
      <c r="C69" s="218" t="s">
        <v>27</v>
      </c>
      <c r="D69" s="151"/>
      <c r="E69" s="132"/>
      <c r="F69" s="215"/>
    </row>
    <row r="70" spans="1:6" ht="30.75" x14ac:dyDescent="0.25">
      <c r="A70" s="208">
        <v>3</v>
      </c>
      <c r="B70" s="13">
        <v>1</v>
      </c>
      <c r="C70" s="219" t="s">
        <v>27</v>
      </c>
      <c r="D70" s="152"/>
      <c r="E70" s="87"/>
      <c r="F70" s="215"/>
    </row>
    <row r="71" spans="1:6" ht="30.75" x14ac:dyDescent="0.25">
      <c r="A71" s="209"/>
      <c r="B71" s="210"/>
      <c r="C71" s="211"/>
      <c r="D71" s="212"/>
      <c r="E71" s="213"/>
      <c r="F71" s="216">
        <f>SUM(F68:F70)</f>
        <v>0</v>
      </c>
    </row>
    <row r="72" spans="1:6" ht="31.5" x14ac:dyDescent="0.25">
      <c r="A72" s="209"/>
      <c r="B72" s="210"/>
      <c r="C72" s="211"/>
      <c r="D72" s="221" t="s">
        <v>67</v>
      </c>
      <c r="E72" s="220" t="s">
        <v>66</v>
      </c>
      <c r="F72" s="216">
        <f>SUM(F66:F70)</f>
        <v>18</v>
      </c>
    </row>
  </sheetData>
  <mergeCells count="20">
    <mergeCell ref="K61:M61"/>
    <mergeCell ref="B66:D66"/>
    <mergeCell ref="B39:D39"/>
    <mergeCell ref="K39:M39"/>
    <mergeCell ref="B40:D40"/>
    <mergeCell ref="K40:M40"/>
    <mergeCell ref="A47:E47"/>
    <mergeCell ref="A48:E48"/>
    <mergeCell ref="J38:N38"/>
    <mergeCell ref="A1:O1"/>
    <mergeCell ref="A3:O3"/>
    <mergeCell ref="A6:F6"/>
    <mergeCell ref="J6:O6"/>
    <mergeCell ref="B19:D19"/>
    <mergeCell ref="J19:N19"/>
    <mergeCell ref="B20:D20"/>
    <mergeCell ref="K20:M20"/>
    <mergeCell ref="B21:D21"/>
    <mergeCell ref="A29:F29"/>
    <mergeCell ref="J29:O29"/>
  </mergeCells>
  <pageMargins left="0.78740157480314965" right="0.19685039370078741" top="0.19685039370078741" bottom="0.15748031496062992" header="0" footer="0"/>
  <pageSetup paperSize="9" scale="30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opLeftCell="A28" zoomScale="60" zoomScaleNormal="60" zoomScalePageLayoutView="60" workbookViewId="0">
      <selection activeCell="G35" sqref="G35"/>
    </sheetView>
  </sheetViews>
  <sheetFormatPr defaultRowHeight="15" x14ac:dyDescent="0.25"/>
  <cols>
    <col min="1" max="1" width="8.1406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6.425781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283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9" thickBot="1" x14ac:dyDescent="0.3">
      <c r="A5" s="823" t="s">
        <v>257</v>
      </c>
      <c r="B5" s="859" t="s">
        <v>21</v>
      </c>
      <c r="C5" s="822"/>
      <c r="D5" s="607" t="s">
        <v>1</v>
      </c>
      <c r="E5" s="607" t="s">
        <v>19</v>
      </c>
      <c r="F5" s="608" t="s">
        <v>20</v>
      </c>
      <c r="G5" s="706"/>
      <c r="J5" s="54"/>
      <c r="K5" s="857" t="s">
        <v>21</v>
      </c>
      <c r="L5" s="55"/>
      <c r="M5" s="858" t="s">
        <v>1</v>
      </c>
      <c r="N5" s="858" t="s">
        <v>19</v>
      </c>
      <c r="O5" s="860" t="s">
        <v>20</v>
      </c>
      <c r="P5" s="861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915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831">
        <v>1</v>
      </c>
      <c r="C7" s="825" t="s">
        <v>26</v>
      </c>
      <c r="D7" s="468" t="s">
        <v>171</v>
      </c>
      <c r="E7" s="525" t="s">
        <v>172</v>
      </c>
      <c r="F7" s="663">
        <v>9</v>
      </c>
      <c r="G7" s="678"/>
      <c r="J7" s="804"/>
      <c r="K7" s="15"/>
      <c r="L7" s="266"/>
      <c r="M7" s="254"/>
      <c r="N7" s="255"/>
      <c r="O7" s="62"/>
      <c r="P7" s="93"/>
    </row>
    <row r="8" spans="1:17" ht="57" customHeight="1" thickBot="1" x14ac:dyDescent="0.3">
      <c r="A8" s="507">
        <v>2</v>
      </c>
      <c r="B8" s="832">
        <v>1</v>
      </c>
      <c r="C8" s="826" t="s">
        <v>26</v>
      </c>
      <c r="D8" s="253" t="s">
        <v>173</v>
      </c>
      <c r="E8" s="526" t="s">
        <v>174</v>
      </c>
      <c r="F8" s="664">
        <v>6</v>
      </c>
      <c r="G8" s="679"/>
      <c r="J8" s="802">
        <v>1</v>
      </c>
      <c r="K8" s="805">
        <v>4</v>
      </c>
      <c r="L8" s="626" t="s">
        <v>25</v>
      </c>
      <c r="M8" s="817" t="s">
        <v>3</v>
      </c>
      <c r="N8" s="622" t="s">
        <v>34</v>
      </c>
      <c r="O8" s="809">
        <v>2</v>
      </c>
      <c r="P8" s="810" t="s">
        <v>145</v>
      </c>
    </row>
    <row r="9" spans="1:17" ht="66" customHeight="1" thickBot="1" x14ac:dyDescent="0.35">
      <c r="A9" s="508">
        <v>3</v>
      </c>
      <c r="B9" s="832">
        <v>3</v>
      </c>
      <c r="C9" s="827" t="s">
        <v>25</v>
      </c>
      <c r="D9" s="252" t="s">
        <v>47</v>
      </c>
      <c r="E9" s="527" t="s">
        <v>46</v>
      </c>
      <c r="F9" s="664">
        <v>9</v>
      </c>
      <c r="G9" s="680"/>
      <c r="J9" s="821">
        <v>2</v>
      </c>
      <c r="K9" s="802">
        <v>2</v>
      </c>
      <c r="L9" s="818" t="s">
        <v>26</v>
      </c>
      <c r="M9" s="819" t="s">
        <v>43</v>
      </c>
      <c r="N9" s="623" t="s">
        <v>31</v>
      </c>
      <c r="O9" s="820">
        <v>3</v>
      </c>
      <c r="P9" s="816" t="s">
        <v>148</v>
      </c>
    </row>
    <row r="10" spans="1:17" ht="63.75" customHeight="1" thickBot="1" x14ac:dyDescent="0.35">
      <c r="A10" s="507">
        <v>4</v>
      </c>
      <c r="B10" s="832">
        <v>3</v>
      </c>
      <c r="C10" s="828" t="s">
        <v>27</v>
      </c>
      <c r="D10" s="252" t="s">
        <v>48</v>
      </c>
      <c r="E10" s="528" t="s">
        <v>49</v>
      </c>
      <c r="F10" s="664">
        <v>10</v>
      </c>
      <c r="G10" s="680" t="s">
        <v>284</v>
      </c>
      <c r="H10" s="9"/>
      <c r="I10" s="9"/>
      <c r="J10" s="802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269</v>
      </c>
      <c r="Q10" s="9"/>
    </row>
    <row r="11" spans="1:17" ht="41.25" thickBot="1" x14ac:dyDescent="0.35">
      <c r="A11" s="509">
        <v>5</v>
      </c>
      <c r="B11" s="832">
        <v>1</v>
      </c>
      <c r="C11" s="826" t="s">
        <v>26</v>
      </c>
      <c r="D11" s="253" t="s">
        <v>175</v>
      </c>
      <c r="E11" s="529" t="s">
        <v>176</v>
      </c>
      <c r="F11" s="664">
        <v>5</v>
      </c>
      <c r="G11" s="680"/>
      <c r="J11" s="804">
        <v>4</v>
      </c>
      <c r="K11" s="805">
        <v>2</v>
      </c>
      <c r="L11" s="806" t="s">
        <v>26</v>
      </c>
      <c r="M11" s="807" t="s">
        <v>69</v>
      </c>
      <c r="N11" s="808" t="s">
        <v>139</v>
      </c>
      <c r="O11" s="809">
        <v>1</v>
      </c>
      <c r="P11" s="810" t="s">
        <v>140</v>
      </c>
    </row>
    <row r="12" spans="1:17" ht="63.75" customHeight="1" thickBot="1" x14ac:dyDescent="0.35">
      <c r="A12" s="510">
        <v>6</v>
      </c>
      <c r="B12" s="833">
        <v>2</v>
      </c>
      <c r="C12" s="829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802">
        <v>5</v>
      </c>
      <c r="K12" s="19">
        <v>2</v>
      </c>
      <c r="L12" s="19" t="s">
        <v>25</v>
      </c>
      <c r="M12" s="814" t="s">
        <v>71</v>
      </c>
      <c r="N12" s="815" t="s">
        <v>216</v>
      </c>
      <c r="O12" s="124">
        <v>2</v>
      </c>
      <c r="P12" s="816" t="s">
        <v>217</v>
      </c>
    </row>
    <row r="13" spans="1:17" ht="46.5" customHeight="1" x14ac:dyDescent="0.3">
      <c r="A13" s="508">
        <v>7</v>
      </c>
      <c r="B13" s="832">
        <v>2</v>
      </c>
      <c r="C13" s="826" t="s">
        <v>26</v>
      </c>
      <c r="D13" s="253" t="s">
        <v>69</v>
      </c>
      <c r="E13" s="529" t="s">
        <v>75</v>
      </c>
      <c r="F13" s="664">
        <v>5</v>
      </c>
      <c r="G13" s="681"/>
      <c r="J13" s="800"/>
      <c r="K13" s="811"/>
      <c r="L13" s="811"/>
      <c r="M13" s="812"/>
      <c r="N13" s="87"/>
      <c r="O13" s="136"/>
      <c r="P13" s="813"/>
    </row>
    <row r="14" spans="1:17" ht="64.5" customHeight="1" thickBot="1" x14ac:dyDescent="0.35">
      <c r="A14" s="511">
        <v>8</v>
      </c>
      <c r="B14" s="834">
        <v>4</v>
      </c>
      <c r="C14" s="830" t="s">
        <v>25</v>
      </c>
      <c r="D14" s="477" t="s">
        <v>7</v>
      </c>
      <c r="E14" s="530" t="s">
        <v>28</v>
      </c>
      <c r="F14" s="666">
        <v>14</v>
      </c>
      <c r="G14" s="787"/>
      <c r="H14" s="9"/>
      <c r="I14" s="9"/>
      <c r="J14" s="26"/>
      <c r="K14" s="18"/>
      <c r="L14" s="790"/>
      <c r="M14" s="791"/>
      <c r="N14" s="792"/>
      <c r="O14" s="793"/>
      <c r="P14" s="121"/>
      <c r="Q14" s="9"/>
    </row>
    <row r="15" spans="1:17" ht="28.5" thickBot="1" x14ac:dyDescent="0.35">
      <c r="A15" s="512">
        <v>9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13</v>
      </c>
      <c r="G15" s="789"/>
      <c r="J15" s="800"/>
      <c r="K15" s="801"/>
      <c r="L15" s="794"/>
      <c r="M15" s="795"/>
      <c r="N15" s="796"/>
      <c r="O15" s="797"/>
      <c r="P15" s="798"/>
    </row>
    <row r="16" spans="1:17" ht="100.5" customHeight="1" thickBot="1" x14ac:dyDescent="0.35">
      <c r="A16" s="508">
        <v>10</v>
      </c>
      <c r="B16" s="625">
        <v>1</v>
      </c>
      <c r="C16" s="880" t="s">
        <v>27</v>
      </c>
      <c r="D16" s="621" t="s">
        <v>169</v>
      </c>
      <c r="E16" s="622" t="s">
        <v>170</v>
      </c>
      <c r="F16" s="667">
        <v>15</v>
      </c>
      <c r="G16" s="881" t="s">
        <v>285</v>
      </c>
      <c r="H16" s="9"/>
      <c r="I16" s="9"/>
      <c r="J16" s="802"/>
      <c r="K16" s="803"/>
      <c r="L16" s="799"/>
      <c r="M16" s="98"/>
      <c r="N16" s="95"/>
      <c r="O16" s="232"/>
      <c r="P16" s="233"/>
      <c r="Q16" s="9"/>
    </row>
    <row r="17" spans="1:17" ht="41.25" thickBot="1" x14ac:dyDescent="0.35">
      <c r="A17" s="882">
        <v>11</v>
      </c>
      <c r="B17" s="627">
        <v>1</v>
      </c>
      <c r="C17" s="883" t="s">
        <v>25</v>
      </c>
      <c r="D17" s="624" t="s">
        <v>184</v>
      </c>
      <c r="E17" s="623" t="s">
        <v>185</v>
      </c>
      <c r="F17" s="668">
        <v>15</v>
      </c>
      <c r="G17" s="912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12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788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>
        <v>13</v>
      </c>
      <c r="B19" s="229">
        <v>2</v>
      </c>
      <c r="C19" s="485" t="s">
        <v>25</v>
      </c>
      <c r="D19" s="251" t="s">
        <v>70</v>
      </c>
      <c r="E19" s="531" t="s">
        <v>77</v>
      </c>
      <c r="F19" s="669">
        <v>11</v>
      </c>
      <c r="G19" s="682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61.5" customHeight="1" thickBot="1" x14ac:dyDescent="0.35">
      <c r="A20" s="514">
        <v>14</v>
      </c>
      <c r="B20" s="229">
        <v>1</v>
      </c>
      <c r="C20" s="162" t="s">
        <v>26</v>
      </c>
      <c r="D20" s="165" t="s">
        <v>237</v>
      </c>
      <c r="E20" s="532" t="s">
        <v>238</v>
      </c>
      <c r="F20" s="292">
        <v>8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145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155</v>
      </c>
      <c r="G24" s="685">
        <f>F24+8</f>
        <v>163</v>
      </c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262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261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836"/>
      <c r="C27" s="162" t="s">
        <v>26</v>
      </c>
      <c r="D27" s="839" t="s">
        <v>54</v>
      </c>
      <c r="E27" s="840" t="s">
        <v>54</v>
      </c>
      <c r="F27" s="841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671"/>
      <c r="B28" s="837" t="s">
        <v>21</v>
      </c>
      <c r="C28" s="824"/>
      <c r="D28" s="855" t="s">
        <v>1</v>
      </c>
      <c r="E28" s="855" t="s">
        <v>19</v>
      </c>
      <c r="F28" s="85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/>
      <c r="B29" s="838"/>
      <c r="C29" s="835"/>
      <c r="D29" s="835"/>
      <c r="E29" s="835"/>
      <c r="F29" s="691"/>
      <c r="G29" s="691"/>
      <c r="J29" s="79"/>
      <c r="K29" s="80"/>
      <c r="L29" s="80"/>
      <c r="M29" s="81"/>
      <c r="N29" s="99"/>
      <c r="O29" s="100"/>
      <c r="P29" s="79"/>
    </row>
    <row r="30" spans="1:17" ht="112.5" customHeight="1" thickBot="1" x14ac:dyDescent="0.35">
      <c r="A30" s="673">
        <v>1</v>
      </c>
      <c r="B30" s="848">
        <v>1</v>
      </c>
      <c r="C30" s="842" t="s">
        <v>27</v>
      </c>
      <c r="D30" s="468" t="s">
        <v>177</v>
      </c>
      <c r="E30" s="525" t="s">
        <v>179</v>
      </c>
      <c r="F30" s="489">
        <v>12</v>
      </c>
      <c r="G30" s="919" t="s">
        <v>286</v>
      </c>
      <c r="J30" s="79"/>
      <c r="K30" s="80"/>
      <c r="L30" s="80"/>
      <c r="M30" s="81"/>
      <c r="N30" s="99"/>
      <c r="O30" s="100"/>
      <c r="P30" s="79"/>
    </row>
    <row r="31" spans="1:17" ht="133.5" customHeight="1" thickBot="1" x14ac:dyDescent="0.35">
      <c r="A31" s="872">
        <v>2</v>
      </c>
      <c r="B31" s="849">
        <v>1</v>
      </c>
      <c r="C31" s="843" t="s">
        <v>27</v>
      </c>
      <c r="D31" s="251" t="s">
        <v>178</v>
      </c>
      <c r="E31" s="531" t="s">
        <v>170</v>
      </c>
      <c r="F31" s="492">
        <v>15</v>
      </c>
      <c r="G31" s="906"/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873">
        <v>3</v>
      </c>
      <c r="B32" s="850">
        <v>4</v>
      </c>
      <c r="C32" s="84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4</v>
      </c>
      <c r="B33" s="851">
        <v>2</v>
      </c>
      <c r="C33" s="845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83.25" customHeight="1" thickBot="1" x14ac:dyDescent="0.3">
      <c r="A34" s="675">
        <v>5</v>
      </c>
      <c r="B34" s="852">
        <v>2</v>
      </c>
      <c r="C34" s="844" t="s">
        <v>27</v>
      </c>
      <c r="D34" s="252" t="s">
        <v>82</v>
      </c>
      <c r="E34" s="527" t="s">
        <v>83</v>
      </c>
      <c r="F34" s="500">
        <v>6</v>
      </c>
      <c r="G34" s="913"/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6</v>
      </c>
      <c r="B35" s="853">
        <v>1</v>
      </c>
      <c r="C35" s="846" t="s">
        <v>26</v>
      </c>
      <c r="D35" s="272" t="s">
        <v>242</v>
      </c>
      <c r="E35" s="540" t="s">
        <v>240</v>
      </c>
      <c r="F35" s="274">
        <v>10</v>
      </c>
      <c r="G35" s="700" t="s">
        <v>287</v>
      </c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7</v>
      </c>
      <c r="B36" s="853">
        <v>2</v>
      </c>
      <c r="C36" s="846" t="s">
        <v>26</v>
      </c>
      <c r="D36" s="165" t="s">
        <v>243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/>
      <c r="B37" s="854"/>
      <c r="C37" s="847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/>
      <c r="B38" s="1353" t="s">
        <v>15</v>
      </c>
      <c r="C38" s="1354"/>
      <c r="D38" s="1376"/>
      <c r="E38" s="7"/>
      <c r="F38" s="243">
        <f>SUM(F30:F37)</f>
        <v>80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/>
      <c r="B39" s="1355" t="s">
        <v>16</v>
      </c>
      <c r="C39" s="1356"/>
      <c r="D39" s="1378"/>
      <c r="E39" s="42"/>
      <c r="F39" s="201">
        <f>F38+F37</f>
        <v>80</v>
      </c>
      <c r="G39" s="704" t="e">
        <f>F39+G30+G31+G35</f>
        <v>#VALUE!</v>
      </c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/>
      <c r="B40" s="279"/>
      <c r="C40" s="279"/>
      <c r="D40" s="279"/>
      <c r="E40" s="287" t="s">
        <v>259</v>
      </c>
      <c r="F40" s="286"/>
      <c r="G40" s="879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260</v>
      </c>
      <c r="F41" s="286"/>
      <c r="G41" s="112" t="e">
        <f>G24+G39</f>
        <v>#VALUE!</v>
      </c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914"/>
      <c r="L43" s="914"/>
      <c r="M43" s="914"/>
      <c r="N43" s="29"/>
      <c r="O43" s="30"/>
      <c r="P43" s="28"/>
    </row>
    <row r="44" spans="1:16" ht="0.75" customHeight="1" x14ac:dyDescent="0.25">
      <c r="A44" s="284"/>
      <c r="J44" s="28"/>
      <c r="K44" s="914"/>
      <c r="L44" s="914"/>
      <c r="M44" s="914"/>
      <c r="N44" s="29"/>
      <c r="O44" s="30"/>
      <c r="P44" s="28"/>
    </row>
    <row r="45" spans="1:16" ht="36" customHeight="1" x14ac:dyDescent="0.35">
      <c r="A45" s="284"/>
      <c r="B45" s="917"/>
      <c r="C45" s="917"/>
      <c r="D45" s="1386" t="s">
        <v>17</v>
      </c>
      <c r="E45" s="1387"/>
      <c r="F45" s="290">
        <f>F38+F23</f>
        <v>225</v>
      </c>
      <c r="G45" s="115"/>
      <c r="J45" s="28"/>
      <c r="K45" s="914"/>
      <c r="L45" s="914"/>
      <c r="M45" s="914"/>
      <c r="N45" s="29"/>
      <c r="O45" s="30"/>
      <c r="P45" s="28"/>
    </row>
    <row r="46" spans="1:16" ht="36" customHeight="1" x14ac:dyDescent="0.35">
      <c r="A46" s="284"/>
      <c r="B46" s="918"/>
      <c r="C46" s="918"/>
      <c r="D46" s="1388" t="s">
        <v>119</v>
      </c>
      <c r="E46" s="1389"/>
      <c r="F46" s="291">
        <f>F45+F22</f>
        <v>235</v>
      </c>
      <c r="G46" s="116"/>
      <c r="J46" s="28"/>
      <c r="K46" s="914"/>
      <c r="L46" s="914"/>
      <c r="M46" s="914"/>
      <c r="N46" s="29"/>
      <c r="O46" s="30"/>
      <c r="P46" s="28"/>
    </row>
    <row r="47" spans="1:16" ht="25.5" customHeight="1" thickBot="1" x14ac:dyDescent="0.3">
      <c r="A47" s="284"/>
      <c r="J47" s="28"/>
      <c r="K47" s="914"/>
      <c r="L47" s="914"/>
      <c r="M47" s="914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916" t="s">
        <v>17</v>
      </c>
      <c r="B49" s="786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3">
      <c r="A50" s="863">
        <v>1</v>
      </c>
      <c r="B50" s="13">
        <v>1</v>
      </c>
      <c r="C50" s="17" t="s">
        <v>26</v>
      </c>
      <c r="D50" s="502" t="s">
        <v>171</v>
      </c>
      <c r="E50" s="611" t="s">
        <v>234</v>
      </c>
      <c r="F50" s="634">
        <v>1</v>
      </c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A51" s="864">
        <v>2</v>
      </c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">
      <c r="A52" s="862" t="s">
        <v>258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1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57.75" customHeight="1" thickBot="1" x14ac:dyDescent="0.3">
      <c r="A53" s="865">
        <v>4</v>
      </c>
      <c r="B53" s="13">
        <v>3</v>
      </c>
      <c r="C53" s="65" t="s">
        <v>27</v>
      </c>
      <c r="D53" s="502" t="s">
        <v>48</v>
      </c>
      <c r="E53" s="660" t="s">
        <v>245</v>
      </c>
      <c r="F53" s="634">
        <v>4</v>
      </c>
      <c r="J53" s="635">
        <v>2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88">
        <v>5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3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0">
        <v>6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4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866">
        <v>7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5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867">
        <v>8</v>
      </c>
      <c r="B57" s="13">
        <v>4</v>
      </c>
      <c r="C57" s="13"/>
      <c r="D57" s="502" t="s">
        <v>7</v>
      </c>
      <c r="E57" s="617" t="s">
        <v>251</v>
      </c>
      <c r="F57" s="634">
        <v>2</v>
      </c>
      <c r="J57" s="633">
        <v>6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868">
        <v>9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7</v>
      </c>
      <c r="K58" s="645">
        <v>4</v>
      </c>
      <c r="L58" s="644" t="s">
        <v>25</v>
      </c>
      <c r="M58" s="504" t="s">
        <v>7</v>
      </c>
      <c r="N58" s="614"/>
      <c r="O58" s="615"/>
    </row>
    <row r="59" spans="1:15" ht="45.75" customHeight="1" thickBot="1" x14ac:dyDescent="0.3">
      <c r="A59" s="496">
        <v>10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8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493">
        <v>11</v>
      </c>
      <c r="B60" s="17">
        <v>2</v>
      </c>
      <c r="C60" s="65" t="s">
        <v>27</v>
      </c>
      <c r="D60" s="502" t="s">
        <v>71</v>
      </c>
      <c r="E60" s="617" t="s">
        <v>256</v>
      </c>
      <c r="F60" s="634">
        <v>1</v>
      </c>
      <c r="J60" s="642">
        <v>9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869">
        <v>12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10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870">
        <v>13</v>
      </c>
      <c r="B62" s="17">
        <v>1</v>
      </c>
      <c r="C62" s="65"/>
      <c r="D62" s="502"/>
      <c r="E62" s="617"/>
      <c r="F62" s="634"/>
      <c r="J62" s="649">
        <v>11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871">
        <v>14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0</v>
      </c>
    </row>
    <row r="64" spans="1:15" ht="45.75" customHeight="1" thickBot="1" x14ac:dyDescent="0.3">
      <c r="A64" s="139"/>
      <c r="B64" s="1333" t="s">
        <v>14</v>
      </c>
      <c r="C64" s="1334"/>
      <c r="D64" s="1335"/>
      <c r="E64" s="657"/>
      <c r="F64" s="658">
        <f>SUM(F50:F63)</f>
        <v>25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opLeftCell="A28" zoomScale="60" zoomScaleNormal="60" zoomScalePageLayoutView="60" workbookViewId="0">
      <selection activeCell="F31" sqref="F31"/>
    </sheetView>
  </sheetViews>
  <sheetFormatPr defaultRowHeight="15" x14ac:dyDescent="0.25"/>
  <cols>
    <col min="1" max="1" width="8.1406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6.425781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279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9" thickBot="1" x14ac:dyDescent="0.3">
      <c r="A5" s="823" t="s">
        <v>257</v>
      </c>
      <c r="B5" s="859" t="s">
        <v>21</v>
      </c>
      <c r="C5" s="822"/>
      <c r="D5" s="607" t="s">
        <v>1</v>
      </c>
      <c r="E5" s="607" t="s">
        <v>19</v>
      </c>
      <c r="F5" s="608" t="s">
        <v>20</v>
      </c>
      <c r="G5" s="706"/>
      <c r="J5" s="54"/>
      <c r="K5" s="857" t="s">
        <v>21</v>
      </c>
      <c r="L5" s="55"/>
      <c r="M5" s="858" t="s">
        <v>1</v>
      </c>
      <c r="N5" s="858" t="s">
        <v>19</v>
      </c>
      <c r="O5" s="860" t="s">
        <v>20</v>
      </c>
      <c r="P5" s="861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907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831">
        <v>1</v>
      </c>
      <c r="C7" s="825" t="s">
        <v>26</v>
      </c>
      <c r="D7" s="468" t="s">
        <v>171</v>
      </c>
      <c r="E7" s="525" t="s">
        <v>172</v>
      </c>
      <c r="F7" s="663">
        <v>9</v>
      </c>
      <c r="G7" s="678"/>
      <c r="J7" s="804"/>
      <c r="K7" s="15"/>
      <c r="L7" s="266"/>
      <c r="M7" s="254"/>
      <c r="N7" s="255"/>
      <c r="O7" s="62"/>
      <c r="P7" s="93"/>
    </row>
    <row r="8" spans="1:17" ht="57" customHeight="1" thickBot="1" x14ac:dyDescent="0.3">
      <c r="A8" s="507">
        <v>2</v>
      </c>
      <c r="B8" s="832">
        <v>1</v>
      </c>
      <c r="C8" s="826" t="s">
        <v>26</v>
      </c>
      <c r="D8" s="253" t="s">
        <v>173</v>
      </c>
      <c r="E8" s="526" t="s">
        <v>174</v>
      </c>
      <c r="F8" s="664">
        <v>6</v>
      </c>
      <c r="G8" s="679"/>
      <c r="J8" s="802">
        <v>1</v>
      </c>
      <c r="K8" s="805">
        <v>4</v>
      </c>
      <c r="L8" s="626" t="s">
        <v>25</v>
      </c>
      <c r="M8" s="817" t="s">
        <v>3</v>
      </c>
      <c r="N8" s="622" t="s">
        <v>34</v>
      </c>
      <c r="O8" s="809">
        <v>2</v>
      </c>
      <c r="P8" s="810" t="s">
        <v>145</v>
      </c>
    </row>
    <row r="9" spans="1:17" ht="66" customHeight="1" thickBot="1" x14ac:dyDescent="0.35">
      <c r="A9" s="508">
        <v>3</v>
      </c>
      <c r="B9" s="832">
        <v>3</v>
      </c>
      <c r="C9" s="827" t="s">
        <v>25</v>
      </c>
      <c r="D9" s="252" t="s">
        <v>47</v>
      </c>
      <c r="E9" s="527" t="s">
        <v>46</v>
      </c>
      <c r="F9" s="664">
        <v>9</v>
      </c>
      <c r="G9" s="680"/>
      <c r="J9" s="821">
        <v>2</v>
      </c>
      <c r="K9" s="802">
        <v>2</v>
      </c>
      <c r="L9" s="818" t="s">
        <v>26</v>
      </c>
      <c r="M9" s="819" t="s">
        <v>43</v>
      </c>
      <c r="N9" s="623" t="s">
        <v>31</v>
      </c>
      <c r="O9" s="820">
        <v>3</v>
      </c>
      <c r="P9" s="816" t="s">
        <v>148</v>
      </c>
    </row>
    <row r="10" spans="1:17" ht="63.75" customHeight="1" thickBot="1" x14ac:dyDescent="0.35">
      <c r="A10" s="507">
        <v>4</v>
      </c>
      <c r="B10" s="832">
        <v>3</v>
      </c>
      <c r="C10" s="828" t="s">
        <v>27</v>
      </c>
      <c r="D10" s="252" t="s">
        <v>48</v>
      </c>
      <c r="E10" s="528" t="s">
        <v>49</v>
      </c>
      <c r="F10" s="664">
        <v>11</v>
      </c>
      <c r="G10" s="680"/>
      <c r="H10" s="9"/>
      <c r="I10" s="9"/>
      <c r="J10" s="802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269</v>
      </c>
      <c r="Q10" s="9"/>
    </row>
    <row r="11" spans="1:17" ht="41.25" thickBot="1" x14ac:dyDescent="0.35">
      <c r="A11" s="509">
        <v>5</v>
      </c>
      <c r="B11" s="832">
        <v>1</v>
      </c>
      <c r="C11" s="826" t="s">
        <v>26</v>
      </c>
      <c r="D11" s="253" t="s">
        <v>175</v>
      </c>
      <c r="E11" s="529" t="s">
        <v>176</v>
      </c>
      <c r="F11" s="664">
        <v>5</v>
      </c>
      <c r="G11" s="680"/>
      <c r="J11" s="804">
        <v>4</v>
      </c>
      <c r="K11" s="805">
        <v>2</v>
      </c>
      <c r="L11" s="806" t="s">
        <v>26</v>
      </c>
      <c r="M11" s="807" t="s">
        <v>69</v>
      </c>
      <c r="N11" s="808" t="s">
        <v>139</v>
      </c>
      <c r="O11" s="809">
        <v>1</v>
      </c>
      <c r="P11" s="810" t="s">
        <v>140</v>
      </c>
    </row>
    <row r="12" spans="1:17" ht="63.75" customHeight="1" thickBot="1" x14ac:dyDescent="0.35">
      <c r="A12" s="510">
        <v>6</v>
      </c>
      <c r="B12" s="833">
        <v>2</v>
      </c>
      <c r="C12" s="829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802">
        <v>5</v>
      </c>
      <c r="K12" s="19">
        <v>2</v>
      </c>
      <c r="L12" s="19" t="s">
        <v>25</v>
      </c>
      <c r="M12" s="814" t="s">
        <v>71</v>
      </c>
      <c r="N12" s="815" t="s">
        <v>216</v>
      </c>
      <c r="O12" s="124">
        <v>2</v>
      </c>
      <c r="P12" s="816" t="s">
        <v>217</v>
      </c>
    </row>
    <row r="13" spans="1:17" ht="46.5" customHeight="1" x14ac:dyDescent="0.3">
      <c r="A13" s="508">
        <v>7</v>
      </c>
      <c r="B13" s="832">
        <v>2</v>
      </c>
      <c r="C13" s="826" t="s">
        <v>26</v>
      </c>
      <c r="D13" s="253" t="s">
        <v>69</v>
      </c>
      <c r="E13" s="529" t="s">
        <v>75</v>
      </c>
      <c r="F13" s="664">
        <v>5</v>
      </c>
      <c r="G13" s="681"/>
      <c r="J13" s="800"/>
      <c r="K13" s="811"/>
      <c r="L13" s="811"/>
      <c r="M13" s="812"/>
      <c r="N13" s="87"/>
      <c r="O13" s="136"/>
      <c r="P13" s="813"/>
    </row>
    <row r="14" spans="1:17" ht="64.5" customHeight="1" thickBot="1" x14ac:dyDescent="0.35">
      <c r="A14" s="511">
        <v>8</v>
      </c>
      <c r="B14" s="834">
        <v>4</v>
      </c>
      <c r="C14" s="830" t="s">
        <v>25</v>
      </c>
      <c r="D14" s="477" t="s">
        <v>7</v>
      </c>
      <c r="E14" s="530" t="s">
        <v>28</v>
      </c>
      <c r="F14" s="666">
        <v>14</v>
      </c>
      <c r="G14" s="787" t="s">
        <v>276</v>
      </c>
      <c r="H14" s="9"/>
      <c r="I14" s="9"/>
      <c r="J14" s="26"/>
      <c r="K14" s="18"/>
      <c r="L14" s="790"/>
      <c r="M14" s="791"/>
      <c r="N14" s="792"/>
      <c r="O14" s="793"/>
      <c r="P14" s="121"/>
      <c r="Q14" s="9"/>
    </row>
    <row r="15" spans="1:17" ht="28.5" thickBot="1" x14ac:dyDescent="0.35">
      <c r="A15" s="512">
        <v>9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13</v>
      </c>
      <c r="G15" s="789"/>
      <c r="J15" s="800"/>
      <c r="K15" s="801"/>
      <c r="L15" s="794"/>
      <c r="M15" s="795"/>
      <c r="N15" s="796"/>
      <c r="O15" s="797"/>
      <c r="P15" s="798"/>
    </row>
    <row r="16" spans="1:17" ht="100.5" customHeight="1" thickBot="1" x14ac:dyDescent="0.35">
      <c r="A16" s="508">
        <v>10</v>
      </c>
      <c r="B16" s="625">
        <v>1</v>
      </c>
      <c r="C16" s="880" t="s">
        <v>27</v>
      </c>
      <c r="D16" s="621" t="s">
        <v>169</v>
      </c>
      <c r="E16" s="622" t="s">
        <v>170</v>
      </c>
      <c r="F16" s="667">
        <v>16</v>
      </c>
      <c r="G16" s="881"/>
      <c r="H16" s="9"/>
      <c r="I16" s="9"/>
      <c r="J16" s="802"/>
      <c r="K16" s="803"/>
      <c r="L16" s="799"/>
      <c r="M16" s="98"/>
      <c r="N16" s="95"/>
      <c r="O16" s="232"/>
      <c r="P16" s="233"/>
      <c r="Q16" s="9"/>
    </row>
    <row r="17" spans="1:17" ht="61.5" thickBot="1" x14ac:dyDescent="0.35">
      <c r="A17" s="882">
        <v>11</v>
      </c>
      <c r="B17" s="627">
        <v>1</v>
      </c>
      <c r="C17" s="883" t="s">
        <v>25</v>
      </c>
      <c r="D17" s="624" t="s">
        <v>184</v>
      </c>
      <c r="E17" s="623" t="s">
        <v>185</v>
      </c>
      <c r="F17" s="668">
        <v>15</v>
      </c>
      <c r="G17" s="912" t="s">
        <v>280</v>
      </c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12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788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>
        <v>13</v>
      </c>
      <c r="B19" s="229">
        <v>2</v>
      </c>
      <c r="C19" s="485" t="s">
        <v>25</v>
      </c>
      <c r="D19" s="251" t="s">
        <v>70</v>
      </c>
      <c r="E19" s="531" t="s">
        <v>77</v>
      </c>
      <c r="F19" s="669">
        <v>11</v>
      </c>
      <c r="G19" s="682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61.5" customHeight="1" thickBot="1" x14ac:dyDescent="0.35">
      <c r="A20" s="514">
        <v>14</v>
      </c>
      <c r="B20" s="229">
        <v>1</v>
      </c>
      <c r="C20" s="162" t="s">
        <v>26</v>
      </c>
      <c r="D20" s="165" t="s">
        <v>237</v>
      </c>
      <c r="E20" s="532" t="s">
        <v>238</v>
      </c>
      <c r="F20" s="292">
        <v>8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147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157</v>
      </c>
      <c r="G24" s="685">
        <f>F24+8</f>
        <v>165</v>
      </c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262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261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836"/>
      <c r="C27" s="162" t="s">
        <v>26</v>
      </c>
      <c r="D27" s="839" t="s">
        <v>54</v>
      </c>
      <c r="E27" s="840" t="s">
        <v>54</v>
      </c>
      <c r="F27" s="841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671"/>
      <c r="B28" s="837" t="s">
        <v>21</v>
      </c>
      <c r="C28" s="824"/>
      <c r="D28" s="855" t="s">
        <v>1</v>
      </c>
      <c r="E28" s="855" t="s">
        <v>19</v>
      </c>
      <c r="F28" s="85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/>
      <c r="B29" s="838"/>
      <c r="C29" s="835"/>
      <c r="D29" s="835"/>
      <c r="E29" s="835"/>
      <c r="F29" s="691"/>
      <c r="G29" s="691"/>
      <c r="J29" s="79"/>
      <c r="K29" s="80"/>
      <c r="L29" s="80"/>
      <c r="M29" s="81"/>
      <c r="N29" s="99"/>
      <c r="O29" s="100"/>
      <c r="P29" s="79"/>
    </row>
    <row r="30" spans="1:17" ht="112.5" customHeight="1" thickBot="1" x14ac:dyDescent="0.35">
      <c r="A30" s="673">
        <v>1</v>
      </c>
      <c r="B30" s="848">
        <v>1</v>
      </c>
      <c r="C30" s="842" t="s">
        <v>27</v>
      </c>
      <c r="D30" s="468" t="s">
        <v>177</v>
      </c>
      <c r="E30" s="525" t="s">
        <v>179</v>
      </c>
      <c r="F30" s="489">
        <v>12</v>
      </c>
      <c r="G30" s="890"/>
      <c r="J30" s="79"/>
      <c r="K30" s="80"/>
      <c r="L30" s="80"/>
      <c r="M30" s="81"/>
      <c r="N30" s="99"/>
      <c r="O30" s="100"/>
      <c r="P30" s="79"/>
    </row>
    <row r="31" spans="1:17" ht="133.5" customHeight="1" thickBot="1" x14ac:dyDescent="0.35">
      <c r="A31" s="872">
        <v>2</v>
      </c>
      <c r="B31" s="849">
        <v>1</v>
      </c>
      <c r="C31" s="843" t="s">
        <v>27</v>
      </c>
      <c r="D31" s="251" t="s">
        <v>178</v>
      </c>
      <c r="E31" s="531" t="s">
        <v>170</v>
      </c>
      <c r="F31" s="492">
        <v>15</v>
      </c>
      <c r="G31" s="906" t="s">
        <v>282</v>
      </c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873">
        <v>3</v>
      </c>
      <c r="B32" s="850">
        <v>4</v>
      </c>
      <c r="C32" s="84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4</v>
      </c>
      <c r="B33" s="851">
        <v>2</v>
      </c>
      <c r="C33" s="845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83.25" customHeight="1" thickBot="1" x14ac:dyDescent="0.3">
      <c r="A34" s="675">
        <v>5</v>
      </c>
      <c r="B34" s="852">
        <v>2</v>
      </c>
      <c r="C34" s="844" t="s">
        <v>27</v>
      </c>
      <c r="D34" s="252" t="s">
        <v>82</v>
      </c>
      <c r="E34" s="527" t="s">
        <v>83</v>
      </c>
      <c r="F34" s="500">
        <v>6</v>
      </c>
      <c r="G34" s="913" t="s">
        <v>281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6</v>
      </c>
      <c r="B35" s="853">
        <v>1</v>
      </c>
      <c r="C35" s="846" t="s">
        <v>26</v>
      </c>
      <c r="D35" s="272" t="s">
        <v>242</v>
      </c>
      <c r="E35" s="540" t="s">
        <v>240</v>
      </c>
      <c r="F35" s="274">
        <v>0</v>
      </c>
      <c r="G35" s="700">
        <v>10</v>
      </c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7</v>
      </c>
      <c r="B36" s="853">
        <v>2</v>
      </c>
      <c r="C36" s="846" t="s">
        <v>26</v>
      </c>
      <c r="D36" s="165" t="s">
        <v>243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/>
      <c r="B37" s="854"/>
      <c r="C37" s="847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/>
      <c r="B38" s="1353" t="s">
        <v>15</v>
      </c>
      <c r="C38" s="1354"/>
      <c r="D38" s="1376"/>
      <c r="E38" s="7"/>
      <c r="F38" s="243">
        <f>SUM(F30:F37)</f>
        <v>70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/>
      <c r="B39" s="1355" t="s">
        <v>16</v>
      </c>
      <c r="C39" s="1356"/>
      <c r="D39" s="1378"/>
      <c r="E39" s="42"/>
      <c r="F39" s="201">
        <f>F38+F37</f>
        <v>70</v>
      </c>
      <c r="G39" s="704" t="e">
        <f>F39+G30+G31+G35</f>
        <v>#VALUE!</v>
      </c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/>
      <c r="B40" s="279"/>
      <c r="C40" s="279"/>
      <c r="D40" s="279"/>
      <c r="E40" s="287" t="s">
        <v>259</v>
      </c>
      <c r="F40" s="286"/>
      <c r="G40" s="879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260</v>
      </c>
      <c r="F41" s="286"/>
      <c r="G41" s="112" t="e">
        <f>G24+G39</f>
        <v>#VALUE!</v>
      </c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908"/>
      <c r="L43" s="908"/>
      <c r="M43" s="908"/>
      <c r="N43" s="29"/>
      <c r="O43" s="30"/>
      <c r="P43" s="28"/>
    </row>
    <row r="44" spans="1:16" ht="0.75" customHeight="1" x14ac:dyDescent="0.25">
      <c r="A44" s="284"/>
      <c r="J44" s="28"/>
      <c r="K44" s="908"/>
      <c r="L44" s="908"/>
      <c r="M44" s="908"/>
      <c r="N44" s="29"/>
      <c r="O44" s="30"/>
      <c r="P44" s="28"/>
    </row>
    <row r="45" spans="1:16" ht="36" customHeight="1" x14ac:dyDescent="0.35">
      <c r="A45" s="284"/>
      <c r="B45" s="910"/>
      <c r="C45" s="910"/>
      <c r="D45" s="1386" t="s">
        <v>17</v>
      </c>
      <c r="E45" s="1387"/>
      <c r="F45" s="290">
        <f>F38+F23</f>
        <v>217</v>
      </c>
      <c r="G45" s="115"/>
      <c r="J45" s="28"/>
      <c r="K45" s="908"/>
      <c r="L45" s="908"/>
      <c r="M45" s="908"/>
      <c r="N45" s="29"/>
      <c r="O45" s="30"/>
      <c r="P45" s="28"/>
    </row>
    <row r="46" spans="1:16" ht="36" customHeight="1" x14ac:dyDescent="0.35">
      <c r="A46" s="284"/>
      <c r="B46" s="911"/>
      <c r="C46" s="911"/>
      <c r="D46" s="1388" t="s">
        <v>119</v>
      </c>
      <c r="E46" s="1389"/>
      <c r="F46" s="291">
        <f>F45+F22</f>
        <v>227</v>
      </c>
      <c r="G46" s="116"/>
      <c r="J46" s="28"/>
      <c r="K46" s="908"/>
      <c r="L46" s="908"/>
      <c r="M46" s="908"/>
      <c r="N46" s="29"/>
      <c r="O46" s="30"/>
      <c r="P46" s="28"/>
    </row>
    <row r="47" spans="1:16" ht="25.5" customHeight="1" thickBot="1" x14ac:dyDescent="0.3">
      <c r="A47" s="284"/>
      <c r="J47" s="28"/>
      <c r="K47" s="908"/>
      <c r="L47" s="908"/>
      <c r="M47" s="908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909" t="s">
        <v>17</v>
      </c>
      <c r="B49" s="786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3">
      <c r="A50" s="863">
        <v>1</v>
      </c>
      <c r="B50" s="13">
        <v>1</v>
      </c>
      <c r="C50" s="17" t="s">
        <v>26</v>
      </c>
      <c r="D50" s="502" t="s">
        <v>171</v>
      </c>
      <c r="E50" s="611" t="s">
        <v>234</v>
      </c>
      <c r="F50" s="634">
        <v>1</v>
      </c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A51" s="864">
        <v>2</v>
      </c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">
      <c r="A52" s="862" t="s">
        <v>258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1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57.75" customHeight="1" thickBot="1" x14ac:dyDescent="0.3">
      <c r="A53" s="865">
        <v>4</v>
      </c>
      <c r="B53" s="13">
        <v>3</v>
      </c>
      <c r="C53" s="65" t="s">
        <v>27</v>
      </c>
      <c r="D53" s="502" t="s">
        <v>48</v>
      </c>
      <c r="E53" s="660" t="s">
        <v>245</v>
      </c>
      <c r="F53" s="634">
        <v>4</v>
      </c>
      <c r="J53" s="635">
        <v>2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88">
        <v>5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3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0">
        <v>6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4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866">
        <v>7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5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867">
        <v>8</v>
      </c>
      <c r="B57" s="13">
        <v>4</v>
      </c>
      <c r="C57" s="13"/>
      <c r="D57" s="502" t="s">
        <v>7</v>
      </c>
      <c r="E57" s="617" t="s">
        <v>251</v>
      </c>
      <c r="F57" s="634">
        <v>2</v>
      </c>
      <c r="J57" s="633">
        <v>6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868">
        <v>9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7</v>
      </c>
      <c r="K58" s="645">
        <v>4</v>
      </c>
      <c r="L58" s="644" t="s">
        <v>25</v>
      </c>
      <c r="M58" s="504" t="s">
        <v>7</v>
      </c>
      <c r="N58" s="614"/>
      <c r="O58" s="615"/>
    </row>
    <row r="59" spans="1:15" ht="45.75" customHeight="1" thickBot="1" x14ac:dyDescent="0.3">
      <c r="A59" s="496">
        <v>10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8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493">
        <v>11</v>
      </c>
      <c r="B60" s="17">
        <v>2</v>
      </c>
      <c r="C60" s="65" t="s">
        <v>27</v>
      </c>
      <c r="D60" s="502" t="s">
        <v>71</v>
      </c>
      <c r="E60" s="617" t="s">
        <v>256</v>
      </c>
      <c r="F60" s="634">
        <v>1</v>
      </c>
      <c r="J60" s="642">
        <v>9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869">
        <v>12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10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870">
        <v>13</v>
      </c>
      <c r="B62" s="17">
        <v>1</v>
      </c>
      <c r="C62" s="65"/>
      <c r="D62" s="502"/>
      <c r="E62" s="617"/>
      <c r="F62" s="634"/>
      <c r="J62" s="649">
        <v>11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871">
        <v>14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0</v>
      </c>
    </row>
    <row r="64" spans="1:15" ht="45.75" customHeight="1" thickBot="1" x14ac:dyDescent="0.3">
      <c r="A64" s="139"/>
      <c r="B64" s="1333" t="s">
        <v>14</v>
      </c>
      <c r="C64" s="1334"/>
      <c r="D64" s="1335"/>
      <c r="E64" s="657"/>
      <c r="F64" s="658">
        <f>SUM(F50:F63)</f>
        <v>25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9" scale="2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opLeftCell="A25" zoomScale="60" zoomScaleNormal="60" zoomScalePageLayoutView="60" workbookViewId="0">
      <selection activeCell="G33" sqref="G33"/>
    </sheetView>
  </sheetViews>
  <sheetFormatPr defaultRowHeight="15" x14ac:dyDescent="0.25"/>
  <cols>
    <col min="1" max="1" width="8.1406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6.425781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277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9" thickBot="1" x14ac:dyDescent="0.3">
      <c r="A5" s="823" t="s">
        <v>257</v>
      </c>
      <c r="B5" s="859" t="s">
        <v>21</v>
      </c>
      <c r="C5" s="822"/>
      <c r="D5" s="607" t="s">
        <v>1</v>
      </c>
      <c r="E5" s="607" t="s">
        <v>19</v>
      </c>
      <c r="F5" s="608" t="s">
        <v>20</v>
      </c>
      <c r="G5" s="706"/>
      <c r="J5" s="54"/>
      <c r="K5" s="857" t="s">
        <v>21</v>
      </c>
      <c r="L5" s="55"/>
      <c r="M5" s="858" t="s">
        <v>1</v>
      </c>
      <c r="N5" s="858" t="s">
        <v>19</v>
      </c>
      <c r="O5" s="860" t="s">
        <v>20</v>
      </c>
      <c r="P5" s="861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902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831">
        <v>1</v>
      </c>
      <c r="C7" s="825" t="s">
        <v>26</v>
      </c>
      <c r="D7" s="468" t="s">
        <v>171</v>
      </c>
      <c r="E7" s="525" t="s">
        <v>172</v>
      </c>
      <c r="F7" s="663">
        <v>9</v>
      </c>
      <c r="G7" s="678"/>
      <c r="J7" s="804"/>
      <c r="K7" s="15"/>
      <c r="L7" s="266"/>
      <c r="M7" s="254"/>
      <c r="N7" s="255"/>
      <c r="O7" s="62"/>
      <c r="P7" s="93"/>
    </row>
    <row r="8" spans="1:17" ht="57" customHeight="1" thickBot="1" x14ac:dyDescent="0.3">
      <c r="A8" s="507">
        <v>2</v>
      </c>
      <c r="B8" s="832">
        <v>1</v>
      </c>
      <c r="C8" s="826" t="s">
        <v>26</v>
      </c>
      <c r="D8" s="253" t="s">
        <v>173</v>
      </c>
      <c r="E8" s="526" t="s">
        <v>174</v>
      </c>
      <c r="F8" s="664">
        <v>6</v>
      </c>
      <c r="G8" s="679" t="s">
        <v>268</v>
      </c>
      <c r="J8" s="802">
        <v>1</v>
      </c>
      <c r="K8" s="805">
        <v>4</v>
      </c>
      <c r="L8" s="626" t="s">
        <v>25</v>
      </c>
      <c r="M8" s="817" t="s">
        <v>3</v>
      </c>
      <c r="N8" s="622" t="s">
        <v>34</v>
      </c>
      <c r="O8" s="809">
        <v>2</v>
      </c>
      <c r="P8" s="810" t="s">
        <v>145</v>
      </c>
    </row>
    <row r="9" spans="1:17" ht="66" customHeight="1" thickBot="1" x14ac:dyDescent="0.35">
      <c r="A9" s="508">
        <v>3</v>
      </c>
      <c r="B9" s="832">
        <v>3</v>
      </c>
      <c r="C9" s="827" t="s">
        <v>25</v>
      </c>
      <c r="D9" s="252" t="s">
        <v>47</v>
      </c>
      <c r="E9" s="527" t="s">
        <v>46</v>
      </c>
      <c r="F9" s="664">
        <v>9</v>
      </c>
      <c r="G9" s="680"/>
      <c r="J9" s="821">
        <v>2</v>
      </c>
      <c r="K9" s="802">
        <v>2</v>
      </c>
      <c r="L9" s="818" t="s">
        <v>26</v>
      </c>
      <c r="M9" s="819" t="s">
        <v>43</v>
      </c>
      <c r="N9" s="623" t="s">
        <v>31</v>
      </c>
      <c r="O9" s="820">
        <v>3</v>
      </c>
      <c r="P9" s="816" t="s">
        <v>148</v>
      </c>
    </row>
    <row r="10" spans="1:17" ht="63.75" customHeight="1" thickBot="1" x14ac:dyDescent="0.35">
      <c r="A10" s="507">
        <v>4</v>
      </c>
      <c r="B10" s="832">
        <v>3</v>
      </c>
      <c r="C10" s="828" t="s">
        <v>27</v>
      </c>
      <c r="D10" s="252" t="s">
        <v>48</v>
      </c>
      <c r="E10" s="528" t="s">
        <v>49</v>
      </c>
      <c r="F10" s="664">
        <v>11</v>
      </c>
      <c r="G10" s="680" t="s">
        <v>270</v>
      </c>
      <c r="H10" s="9"/>
      <c r="I10" s="9"/>
      <c r="J10" s="802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269</v>
      </c>
      <c r="Q10" s="9"/>
    </row>
    <row r="11" spans="1:17" ht="41.25" thickBot="1" x14ac:dyDescent="0.35">
      <c r="A11" s="509">
        <v>5</v>
      </c>
      <c r="B11" s="832">
        <v>1</v>
      </c>
      <c r="C11" s="826" t="s">
        <v>26</v>
      </c>
      <c r="D11" s="253" t="s">
        <v>175</v>
      </c>
      <c r="E11" s="529" t="s">
        <v>176</v>
      </c>
      <c r="F11" s="664">
        <v>5</v>
      </c>
      <c r="G11" s="680"/>
      <c r="J11" s="804">
        <v>4</v>
      </c>
      <c r="K11" s="805">
        <v>2</v>
      </c>
      <c r="L11" s="806" t="s">
        <v>26</v>
      </c>
      <c r="M11" s="807" t="s">
        <v>69</v>
      </c>
      <c r="N11" s="808" t="s">
        <v>139</v>
      </c>
      <c r="O11" s="809">
        <v>1</v>
      </c>
      <c r="P11" s="810" t="s">
        <v>140</v>
      </c>
    </row>
    <row r="12" spans="1:17" ht="63.75" customHeight="1" thickBot="1" x14ac:dyDescent="0.35">
      <c r="A12" s="510">
        <v>6</v>
      </c>
      <c r="B12" s="833">
        <v>2</v>
      </c>
      <c r="C12" s="829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802">
        <v>5</v>
      </c>
      <c r="K12" s="19">
        <v>2</v>
      </c>
      <c r="L12" s="19" t="s">
        <v>25</v>
      </c>
      <c r="M12" s="814" t="s">
        <v>71</v>
      </c>
      <c r="N12" s="815" t="s">
        <v>216</v>
      </c>
      <c r="O12" s="124">
        <v>2</v>
      </c>
      <c r="P12" s="816" t="s">
        <v>217</v>
      </c>
    </row>
    <row r="13" spans="1:17" ht="46.5" customHeight="1" x14ac:dyDescent="0.3">
      <c r="A13" s="508">
        <v>7</v>
      </c>
      <c r="B13" s="832">
        <v>2</v>
      </c>
      <c r="C13" s="826" t="s">
        <v>26</v>
      </c>
      <c r="D13" s="253" t="s">
        <v>69</v>
      </c>
      <c r="E13" s="529" t="s">
        <v>75</v>
      </c>
      <c r="F13" s="664">
        <v>5</v>
      </c>
      <c r="G13" s="681"/>
      <c r="J13" s="800"/>
      <c r="K13" s="811"/>
      <c r="L13" s="811"/>
      <c r="M13" s="812"/>
      <c r="N13" s="87"/>
      <c r="O13" s="136"/>
      <c r="P13" s="813"/>
    </row>
    <row r="14" spans="1:17" ht="64.5" customHeight="1" thickBot="1" x14ac:dyDescent="0.35">
      <c r="A14" s="511">
        <v>8</v>
      </c>
      <c r="B14" s="834">
        <v>4</v>
      </c>
      <c r="C14" s="830" t="s">
        <v>25</v>
      </c>
      <c r="D14" s="477" t="s">
        <v>7</v>
      </c>
      <c r="E14" s="530" t="s">
        <v>28</v>
      </c>
      <c r="F14" s="666">
        <v>14</v>
      </c>
      <c r="G14" s="787" t="s">
        <v>276</v>
      </c>
      <c r="H14" s="9"/>
      <c r="I14" s="9"/>
      <c r="J14" s="26"/>
      <c r="K14" s="18"/>
      <c r="L14" s="790"/>
      <c r="M14" s="791"/>
      <c r="N14" s="792"/>
      <c r="O14" s="793"/>
      <c r="P14" s="121"/>
      <c r="Q14" s="9"/>
    </row>
    <row r="15" spans="1:17" ht="57" thickBot="1" x14ac:dyDescent="0.35">
      <c r="A15" s="512">
        <v>9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13</v>
      </c>
      <c r="G15" s="789" t="s">
        <v>273</v>
      </c>
      <c r="J15" s="800"/>
      <c r="K15" s="801"/>
      <c r="L15" s="794"/>
      <c r="M15" s="795"/>
      <c r="N15" s="796"/>
      <c r="O15" s="797"/>
      <c r="P15" s="798"/>
    </row>
    <row r="16" spans="1:17" ht="100.5" customHeight="1" thickBot="1" x14ac:dyDescent="0.35">
      <c r="A16" s="508">
        <v>10</v>
      </c>
      <c r="B16" s="625">
        <v>1</v>
      </c>
      <c r="C16" s="880" t="s">
        <v>27</v>
      </c>
      <c r="D16" s="621" t="s">
        <v>169</v>
      </c>
      <c r="E16" s="622" t="s">
        <v>170</v>
      </c>
      <c r="F16" s="667">
        <v>16</v>
      </c>
      <c r="G16" s="881"/>
      <c r="H16" s="9"/>
      <c r="I16" s="9"/>
      <c r="J16" s="802"/>
      <c r="K16" s="803"/>
      <c r="L16" s="799"/>
      <c r="M16" s="98"/>
      <c r="N16" s="95"/>
      <c r="O16" s="232"/>
      <c r="P16" s="233"/>
      <c r="Q16" s="9"/>
    </row>
    <row r="17" spans="1:17" ht="41.25" thickBot="1" x14ac:dyDescent="0.35">
      <c r="A17" s="882">
        <v>11</v>
      </c>
      <c r="B17" s="627">
        <v>1</v>
      </c>
      <c r="C17" s="883" t="s">
        <v>25</v>
      </c>
      <c r="D17" s="624" t="s">
        <v>184</v>
      </c>
      <c r="E17" s="623" t="s">
        <v>185</v>
      </c>
      <c r="F17" s="668">
        <v>14</v>
      </c>
      <c r="G17" s="884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12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788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>
        <v>13</v>
      </c>
      <c r="B19" s="229">
        <v>2</v>
      </c>
      <c r="C19" s="485" t="s">
        <v>25</v>
      </c>
      <c r="D19" s="251" t="s">
        <v>70</v>
      </c>
      <c r="E19" s="531" t="s">
        <v>77</v>
      </c>
      <c r="F19" s="669">
        <v>11</v>
      </c>
      <c r="G19" s="682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61.5" customHeight="1" thickBot="1" x14ac:dyDescent="0.35">
      <c r="A20" s="514">
        <v>14</v>
      </c>
      <c r="B20" s="229">
        <v>1</v>
      </c>
      <c r="C20" s="162" t="s">
        <v>26</v>
      </c>
      <c r="D20" s="165" t="s">
        <v>237</v>
      </c>
      <c r="E20" s="532" t="s">
        <v>238</v>
      </c>
      <c r="F20" s="292">
        <v>8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146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156</v>
      </c>
      <c r="G24" s="685">
        <f>F24+8</f>
        <v>164</v>
      </c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262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261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836"/>
      <c r="C27" s="162" t="s">
        <v>26</v>
      </c>
      <c r="D27" s="839" t="s">
        <v>54</v>
      </c>
      <c r="E27" s="840" t="s">
        <v>54</v>
      </c>
      <c r="F27" s="841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671"/>
      <c r="B28" s="837" t="s">
        <v>21</v>
      </c>
      <c r="C28" s="824"/>
      <c r="D28" s="855" t="s">
        <v>1</v>
      </c>
      <c r="E28" s="855" t="s">
        <v>19</v>
      </c>
      <c r="F28" s="85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/>
      <c r="B29" s="838"/>
      <c r="C29" s="835"/>
      <c r="D29" s="835"/>
      <c r="E29" s="835"/>
      <c r="F29" s="691"/>
      <c r="G29" s="691"/>
      <c r="J29" s="79"/>
      <c r="K29" s="80"/>
      <c r="L29" s="80"/>
      <c r="M29" s="81"/>
      <c r="N29" s="99"/>
      <c r="O29" s="100"/>
      <c r="P29" s="79"/>
    </row>
    <row r="30" spans="1:17" ht="112.5" customHeight="1" thickBot="1" x14ac:dyDescent="0.35">
      <c r="A30" s="673">
        <v>1</v>
      </c>
      <c r="B30" s="848">
        <v>1</v>
      </c>
      <c r="C30" s="842" t="s">
        <v>27</v>
      </c>
      <c r="D30" s="468" t="s">
        <v>177</v>
      </c>
      <c r="E30" s="525" t="s">
        <v>179</v>
      </c>
      <c r="F30" s="489">
        <v>11</v>
      </c>
      <c r="G30" s="890" t="s">
        <v>272</v>
      </c>
      <c r="J30" s="79"/>
      <c r="K30" s="80"/>
      <c r="L30" s="80"/>
      <c r="M30" s="81"/>
      <c r="N30" s="99"/>
      <c r="O30" s="100"/>
      <c r="P30" s="79"/>
    </row>
    <row r="31" spans="1:17" ht="60.75" customHeight="1" thickBot="1" x14ac:dyDescent="0.35">
      <c r="A31" s="872">
        <v>2</v>
      </c>
      <c r="B31" s="849">
        <v>1</v>
      </c>
      <c r="C31" s="843" t="s">
        <v>27</v>
      </c>
      <c r="D31" s="251" t="s">
        <v>178</v>
      </c>
      <c r="E31" s="531" t="s">
        <v>170</v>
      </c>
      <c r="F31" s="492">
        <v>13</v>
      </c>
      <c r="G31" s="906" t="s">
        <v>275</v>
      </c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873">
        <v>3</v>
      </c>
      <c r="B32" s="850">
        <v>4</v>
      </c>
      <c r="C32" s="84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4</v>
      </c>
      <c r="B33" s="851">
        <v>2</v>
      </c>
      <c r="C33" s="845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5</v>
      </c>
      <c r="B34" s="852">
        <v>2</v>
      </c>
      <c r="C34" s="844" t="s">
        <v>27</v>
      </c>
      <c r="D34" s="252" t="s">
        <v>82</v>
      </c>
      <c r="E34" s="527" t="s">
        <v>83</v>
      </c>
      <c r="F34" s="500">
        <v>7</v>
      </c>
      <c r="G34" s="699" t="s">
        <v>274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6</v>
      </c>
      <c r="B35" s="853">
        <v>1</v>
      </c>
      <c r="C35" s="846" t="s">
        <v>26</v>
      </c>
      <c r="D35" s="272" t="s">
        <v>242</v>
      </c>
      <c r="E35" s="540" t="s">
        <v>240</v>
      </c>
      <c r="F35" s="274">
        <v>0</v>
      </c>
      <c r="G35" s="700">
        <v>10</v>
      </c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7</v>
      </c>
      <c r="B36" s="853">
        <v>2</v>
      </c>
      <c r="C36" s="846" t="s">
        <v>26</v>
      </c>
      <c r="D36" s="165" t="s">
        <v>243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/>
      <c r="B37" s="854"/>
      <c r="C37" s="847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/>
      <c r="B38" s="1353" t="s">
        <v>15</v>
      </c>
      <c r="C38" s="1354"/>
      <c r="D38" s="1376"/>
      <c r="E38" s="7"/>
      <c r="F38" s="243">
        <f>SUM(F30:F37)</f>
        <v>68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/>
      <c r="B39" s="1355" t="s">
        <v>16</v>
      </c>
      <c r="C39" s="1356"/>
      <c r="D39" s="1378"/>
      <c r="E39" s="42"/>
      <c r="F39" s="201">
        <f>F38+F37</f>
        <v>68</v>
      </c>
      <c r="G39" s="704" t="e">
        <f>F39+G30+G31+G35</f>
        <v>#VALUE!</v>
      </c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/>
      <c r="B40" s="279"/>
      <c r="C40" s="279"/>
      <c r="D40" s="279"/>
      <c r="E40" s="287" t="s">
        <v>259</v>
      </c>
      <c r="F40" s="286"/>
      <c r="G40" s="879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260</v>
      </c>
      <c r="F41" s="286"/>
      <c r="G41" s="112" t="e">
        <f>G24+G39</f>
        <v>#VALUE!</v>
      </c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901"/>
      <c r="L43" s="901"/>
      <c r="M43" s="901"/>
      <c r="N43" s="29"/>
      <c r="O43" s="30"/>
      <c r="P43" s="28"/>
    </row>
    <row r="44" spans="1:16" ht="0.75" customHeight="1" x14ac:dyDescent="0.25">
      <c r="A44" s="284"/>
      <c r="J44" s="28"/>
      <c r="K44" s="901"/>
      <c r="L44" s="901"/>
      <c r="M44" s="901"/>
      <c r="N44" s="29"/>
      <c r="O44" s="30"/>
      <c r="P44" s="28"/>
    </row>
    <row r="45" spans="1:16" ht="36" customHeight="1" x14ac:dyDescent="0.35">
      <c r="A45" s="284"/>
      <c r="B45" s="904"/>
      <c r="C45" s="904"/>
      <c r="D45" s="1386" t="s">
        <v>17</v>
      </c>
      <c r="E45" s="1387"/>
      <c r="F45" s="290">
        <f>F38+F23</f>
        <v>214</v>
      </c>
      <c r="G45" s="115"/>
      <c r="J45" s="28"/>
      <c r="K45" s="901"/>
      <c r="L45" s="901"/>
      <c r="M45" s="901"/>
      <c r="N45" s="29"/>
      <c r="O45" s="30"/>
      <c r="P45" s="28"/>
    </row>
    <row r="46" spans="1:16" ht="36" customHeight="1" x14ac:dyDescent="0.35">
      <c r="A46" s="284"/>
      <c r="B46" s="905"/>
      <c r="C46" s="905"/>
      <c r="D46" s="1388" t="s">
        <v>119</v>
      </c>
      <c r="E46" s="1389"/>
      <c r="F46" s="291">
        <f>F45+F22</f>
        <v>224</v>
      </c>
      <c r="G46" s="116"/>
      <c r="J46" s="28"/>
      <c r="K46" s="901"/>
      <c r="L46" s="901"/>
      <c r="M46" s="901"/>
      <c r="N46" s="29"/>
      <c r="O46" s="30"/>
      <c r="P46" s="28"/>
    </row>
    <row r="47" spans="1:16" ht="25.5" customHeight="1" thickBot="1" x14ac:dyDescent="0.3">
      <c r="A47" s="284"/>
      <c r="J47" s="28"/>
      <c r="K47" s="901"/>
      <c r="L47" s="901"/>
      <c r="M47" s="901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903" t="s">
        <v>17</v>
      </c>
      <c r="B49" s="786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3">
      <c r="A50" s="863">
        <v>1</v>
      </c>
      <c r="B50" s="13">
        <v>1</v>
      </c>
      <c r="C50" s="17" t="s">
        <v>26</v>
      </c>
      <c r="D50" s="502" t="s">
        <v>171</v>
      </c>
      <c r="E50" s="611" t="s">
        <v>234</v>
      </c>
      <c r="F50" s="634">
        <v>1</v>
      </c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A51" s="864">
        <v>2</v>
      </c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">
      <c r="A52" s="862" t="s">
        <v>258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1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57.75" customHeight="1" thickBot="1" x14ac:dyDescent="0.3">
      <c r="A53" s="865">
        <v>4</v>
      </c>
      <c r="B53" s="13">
        <v>3</v>
      </c>
      <c r="C53" s="65" t="s">
        <v>27</v>
      </c>
      <c r="D53" s="502" t="s">
        <v>48</v>
      </c>
      <c r="E53" s="660" t="s">
        <v>245</v>
      </c>
      <c r="F53" s="634">
        <v>4</v>
      </c>
      <c r="J53" s="635">
        <v>2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88">
        <v>5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3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0">
        <v>6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4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866">
        <v>7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5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867">
        <v>8</v>
      </c>
      <c r="B57" s="13">
        <v>4</v>
      </c>
      <c r="C57" s="13"/>
      <c r="D57" s="502" t="s">
        <v>7</v>
      </c>
      <c r="E57" s="617" t="s">
        <v>251</v>
      </c>
      <c r="F57" s="634">
        <v>2</v>
      </c>
      <c r="J57" s="633">
        <v>6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868">
        <v>9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7</v>
      </c>
      <c r="K58" s="645">
        <v>4</v>
      </c>
      <c r="L58" s="644" t="s">
        <v>25</v>
      </c>
      <c r="M58" s="504" t="s">
        <v>7</v>
      </c>
      <c r="N58" s="614"/>
      <c r="O58" s="615"/>
    </row>
    <row r="59" spans="1:15" ht="45.75" customHeight="1" thickBot="1" x14ac:dyDescent="0.3">
      <c r="A59" s="496">
        <v>10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8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493">
        <v>11</v>
      </c>
      <c r="B60" s="17">
        <v>2</v>
      </c>
      <c r="C60" s="65" t="s">
        <v>27</v>
      </c>
      <c r="D60" s="502" t="s">
        <v>71</v>
      </c>
      <c r="E60" s="617" t="s">
        <v>256</v>
      </c>
      <c r="F60" s="634">
        <v>1</v>
      </c>
      <c r="J60" s="642">
        <v>9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869">
        <v>12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10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870">
        <v>13</v>
      </c>
      <c r="B62" s="17">
        <v>1</v>
      </c>
      <c r="C62" s="65"/>
      <c r="D62" s="502"/>
      <c r="E62" s="617"/>
      <c r="F62" s="634"/>
      <c r="J62" s="649">
        <v>11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871">
        <v>14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0</v>
      </c>
    </row>
    <row r="64" spans="1:15" ht="45.75" customHeight="1" thickBot="1" x14ac:dyDescent="0.3">
      <c r="A64" s="139"/>
      <c r="B64" s="1333" t="s">
        <v>14</v>
      </c>
      <c r="C64" s="1334"/>
      <c r="D64" s="1335"/>
      <c r="E64" s="657"/>
      <c r="F64" s="658">
        <f>SUM(F50:F63)</f>
        <v>25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2:D22"/>
    <mergeCell ref="J22:N22"/>
  </mergeCells>
  <pageMargins left="0.78740157480314965" right="0.19685039370078741" top="0.19685039370078741" bottom="0.15748031496062992" header="0" footer="0"/>
  <pageSetup paperSize="8" scale="4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opLeftCell="A19" zoomScale="70" zoomScaleNormal="70" zoomScalePageLayoutView="60" workbookViewId="0">
      <selection activeCell="F7" sqref="F7"/>
    </sheetView>
  </sheetViews>
  <sheetFormatPr defaultRowHeight="15" x14ac:dyDescent="0.25"/>
  <cols>
    <col min="1" max="1" width="8.1406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6.425781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278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9" thickBot="1" x14ac:dyDescent="0.3">
      <c r="A5" s="823" t="s">
        <v>257</v>
      </c>
      <c r="B5" s="859" t="s">
        <v>21</v>
      </c>
      <c r="C5" s="822"/>
      <c r="D5" s="607" t="s">
        <v>1</v>
      </c>
      <c r="E5" s="607" t="s">
        <v>19</v>
      </c>
      <c r="F5" s="608" t="s">
        <v>20</v>
      </c>
      <c r="G5" s="706"/>
      <c r="J5" s="54"/>
      <c r="K5" s="857" t="s">
        <v>21</v>
      </c>
      <c r="L5" s="55"/>
      <c r="M5" s="858" t="s">
        <v>1</v>
      </c>
      <c r="N5" s="858" t="s">
        <v>19</v>
      </c>
      <c r="O5" s="860" t="s">
        <v>20</v>
      </c>
      <c r="P5" s="861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896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831">
        <v>1</v>
      </c>
      <c r="C7" s="825" t="s">
        <v>26</v>
      </c>
      <c r="D7" s="468" t="s">
        <v>171</v>
      </c>
      <c r="E7" s="525" t="s">
        <v>172</v>
      </c>
      <c r="F7" s="663">
        <v>9</v>
      </c>
      <c r="G7" s="678"/>
      <c r="J7" s="804"/>
      <c r="K7" s="15"/>
      <c r="L7" s="266"/>
      <c r="M7" s="254"/>
      <c r="N7" s="255"/>
      <c r="O7" s="62"/>
      <c r="P7" s="93"/>
    </row>
    <row r="8" spans="1:17" ht="57" customHeight="1" thickBot="1" x14ac:dyDescent="0.3">
      <c r="A8" s="507">
        <v>2</v>
      </c>
      <c r="B8" s="832">
        <v>1</v>
      </c>
      <c r="C8" s="826" t="s">
        <v>26</v>
      </c>
      <c r="D8" s="253" t="s">
        <v>173</v>
      </c>
      <c r="E8" s="526" t="s">
        <v>174</v>
      </c>
      <c r="F8" s="664">
        <v>6</v>
      </c>
      <c r="G8" s="679" t="s">
        <v>268</v>
      </c>
      <c r="J8" s="802">
        <v>1</v>
      </c>
      <c r="K8" s="805">
        <v>4</v>
      </c>
      <c r="L8" s="626" t="s">
        <v>25</v>
      </c>
      <c r="M8" s="817" t="s">
        <v>3</v>
      </c>
      <c r="N8" s="622" t="s">
        <v>34</v>
      </c>
      <c r="O8" s="809">
        <v>2</v>
      </c>
      <c r="P8" s="810" t="s">
        <v>145</v>
      </c>
    </row>
    <row r="9" spans="1:17" ht="66" customHeight="1" thickBot="1" x14ac:dyDescent="0.35">
      <c r="A9" s="508">
        <v>3</v>
      </c>
      <c r="B9" s="832">
        <v>3</v>
      </c>
      <c r="C9" s="827" t="s">
        <v>25</v>
      </c>
      <c r="D9" s="252" t="s">
        <v>47</v>
      </c>
      <c r="E9" s="527" t="s">
        <v>46</v>
      </c>
      <c r="F9" s="664">
        <v>9</v>
      </c>
      <c r="G9" s="680"/>
      <c r="J9" s="821">
        <v>2</v>
      </c>
      <c r="K9" s="802">
        <v>2</v>
      </c>
      <c r="L9" s="818" t="s">
        <v>26</v>
      </c>
      <c r="M9" s="819" t="s">
        <v>43</v>
      </c>
      <c r="N9" s="623" t="s">
        <v>31</v>
      </c>
      <c r="O9" s="820">
        <v>3</v>
      </c>
      <c r="P9" s="816" t="s">
        <v>148</v>
      </c>
    </row>
    <row r="10" spans="1:17" ht="63.75" customHeight="1" thickBot="1" x14ac:dyDescent="0.35">
      <c r="A10" s="507">
        <v>4</v>
      </c>
      <c r="B10" s="832">
        <v>3</v>
      </c>
      <c r="C10" s="828" t="s">
        <v>27</v>
      </c>
      <c r="D10" s="252" t="s">
        <v>48</v>
      </c>
      <c r="E10" s="528" t="s">
        <v>49</v>
      </c>
      <c r="F10" s="664">
        <v>11</v>
      </c>
      <c r="G10" s="680" t="s">
        <v>270</v>
      </c>
      <c r="H10" s="9"/>
      <c r="I10" s="9"/>
      <c r="J10" s="802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269</v>
      </c>
      <c r="Q10" s="9"/>
    </row>
    <row r="11" spans="1:17" ht="41.25" thickBot="1" x14ac:dyDescent="0.35">
      <c r="A11" s="509">
        <v>5</v>
      </c>
      <c r="B11" s="832">
        <v>1</v>
      </c>
      <c r="C11" s="826" t="s">
        <v>26</v>
      </c>
      <c r="D11" s="253" t="s">
        <v>175</v>
      </c>
      <c r="E11" s="529" t="s">
        <v>176</v>
      </c>
      <c r="F11" s="664">
        <v>5</v>
      </c>
      <c r="G11" s="680"/>
      <c r="J11" s="804">
        <v>4</v>
      </c>
      <c r="K11" s="805">
        <v>2</v>
      </c>
      <c r="L11" s="806" t="s">
        <v>26</v>
      </c>
      <c r="M11" s="807" t="s">
        <v>69</v>
      </c>
      <c r="N11" s="808" t="s">
        <v>139</v>
      </c>
      <c r="O11" s="809">
        <v>1</v>
      </c>
      <c r="P11" s="810" t="s">
        <v>140</v>
      </c>
    </row>
    <row r="12" spans="1:17" ht="63.75" customHeight="1" thickBot="1" x14ac:dyDescent="0.35">
      <c r="A12" s="510">
        <v>6</v>
      </c>
      <c r="B12" s="833">
        <v>2</v>
      </c>
      <c r="C12" s="829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802">
        <v>5</v>
      </c>
      <c r="K12" s="19">
        <v>2</v>
      </c>
      <c r="L12" s="19" t="s">
        <v>25</v>
      </c>
      <c r="M12" s="814" t="s">
        <v>71</v>
      </c>
      <c r="N12" s="815" t="s">
        <v>216</v>
      </c>
      <c r="O12" s="124">
        <v>2</v>
      </c>
      <c r="P12" s="816" t="s">
        <v>217</v>
      </c>
    </row>
    <row r="13" spans="1:17" ht="46.5" customHeight="1" x14ac:dyDescent="0.3">
      <c r="A13" s="508">
        <v>7</v>
      </c>
      <c r="B13" s="832">
        <v>2</v>
      </c>
      <c r="C13" s="826" t="s">
        <v>26</v>
      </c>
      <c r="D13" s="253" t="s">
        <v>69</v>
      </c>
      <c r="E13" s="529" t="s">
        <v>75</v>
      </c>
      <c r="F13" s="664">
        <v>5</v>
      </c>
      <c r="G13" s="681"/>
      <c r="J13" s="800"/>
      <c r="K13" s="811"/>
      <c r="L13" s="811"/>
      <c r="M13" s="812"/>
      <c r="N13" s="87"/>
      <c r="O13" s="136"/>
      <c r="P13" s="813"/>
    </row>
    <row r="14" spans="1:17" ht="64.5" customHeight="1" thickBot="1" x14ac:dyDescent="0.35">
      <c r="A14" s="511">
        <v>8</v>
      </c>
      <c r="B14" s="834">
        <v>4</v>
      </c>
      <c r="C14" s="830" t="s">
        <v>25</v>
      </c>
      <c r="D14" s="477" t="s">
        <v>7</v>
      </c>
      <c r="E14" s="530" t="s">
        <v>28</v>
      </c>
      <c r="F14" s="666">
        <v>15</v>
      </c>
      <c r="G14" s="787"/>
      <c r="H14" s="9"/>
      <c r="I14" s="9"/>
      <c r="J14" s="26"/>
      <c r="K14" s="18"/>
      <c r="L14" s="790"/>
      <c r="M14" s="791"/>
      <c r="N14" s="792"/>
      <c r="O14" s="793"/>
      <c r="P14" s="121"/>
      <c r="Q14" s="9"/>
    </row>
    <row r="15" spans="1:17" ht="57" thickBot="1" x14ac:dyDescent="0.35">
      <c r="A15" s="512">
        <v>9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13</v>
      </c>
      <c r="G15" s="789" t="s">
        <v>273</v>
      </c>
      <c r="J15" s="800"/>
      <c r="K15" s="801"/>
      <c r="L15" s="794"/>
      <c r="M15" s="795"/>
      <c r="N15" s="796"/>
      <c r="O15" s="797"/>
      <c r="P15" s="798"/>
    </row>
    <row r="16" spans="1:17" ht="100.5" customHeight="1" thickBot="1" x14ac:dyDescent="0.35">
      <c r="A16" s="508">
        <v>10</v>
      </c>
      <c r="B16" s="625">
        <v>1</v>
      </c>
      <c r="C16" s="880" t="s">
        <v>27</v>
      </c>
      <c r="D16" s="621" t="s">
        <v>169</v>
      </c>
      <c r="E16" s="622" t="s">
        <v>170</v>
      </c>
      <c r="F16" s="667">
        <v>16</v>
      </c>
      <c r="G16" s="881"/>
      <c r="H16" s="9"/>
      <c r="I16" s="9"/>
      <c r="J16" s="802"/>
      <c r="K16" s="803"/>
      <c r="L16" s="799"/>
      <c r="M16" s="98"/>
      <c r="N16" s="95"/>
      <c r="O16" s="232"/>
      <c r="P16" s="233"/>
      <c r="Q16" s="9"/>
    </row>
    <row r="17" spans="1:17" ht="41.25" thickBot="1" x14ac:dyDescent="0.35">
      <c r="A17" s="882">
        <v>11</v>
      </c>
      <c r="B17" s="627">
        <v>1</v>
      </c>
      <c r="C17" s="883" t="s">
        <v>25</v>
      </c>
      <c r="D17" s="624" t="s">
        <v>184</v>
      </c>
      <c r="E17" s="623" t="s">
        <v>185</v>
      </c>
      <c r="F17" s="668">
        <v>14</v>
      </c>
      <c r="G17" s="884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12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788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>
        <v>13</v>
      </c>
      <c r="B19" s="229">
        <v>2</v>
      </c>
      <c r="C19" s="485" t="s">
        <v>25</v>
      </c>
      <c r="D19" s="251" t="s">
        <v>70</v>
      </c>
      <c r="E19" s="531" t="s">
        <v>77</v>
      </c>
      <c r="F19" s="669">
        <v>11</v>
      </c>
      <c r="G19" s="682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61.5" customHeight="1" thickBot="1" x14ac:dyDescent="0.35">
      <c r="A20" s="514">
        <v>14</v>
      </c>
      <c r="B20" s="229">
        <v>1</v>
      </c>
      <c r="C20" s="162" t="s">
        <v>26</v>
      </c>
      <c r="D20" s="165" t="s">
        <v>237</v>
      </c>
      <c r="E20" s="532" t="s">
        <v>238</v>
      </c>
      <c r="F20" s="292">
        <v>8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147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157</v>
      </c>
      <c r="G24" s="685">
        <f>F24+8</f>
        <v>165</v>
      </c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262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261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836"/>
      <c r="C27" s="162" t="s">
        <v>26</v>
      </c>
      <c r="D27" s="839" t="s">
        <v>54</v>
      </c>
      <c r="E27" s="840" t="s">
        <v>54</v>
      </c>
      <c r="F27" s="841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671"/>
      <c r="B28" s="837" t="s">
        <v>21</v>
      </c>
      <c r="C28" s="824"/>
      <c r="D28" s="855" t="s">
        <v>1</v>
      </c>
      <c r="E28" s="855" t="s">
        <v>19</v>
      </c>
      <c r="F28" s="85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/>
      <c r="B29" s="838"/>
      <c r="C29" s="835"/>
      <c r="D29" s="835"/>
      <c r="E29" s="835"/>
      <c r="F29" s="691"/>
      <c r="G29" s="691"/>
      <c r="J29" s="79"/>
      <c r="K29" s="80"/>
      <c r="L29" s="80"/>
      <c r="M29" s="81"/>
      <c r="N29" s="99"/>
      <c r="O29" s="100"/>
      <c r="P29" s="79"/>
    </row>
    <row r="30" spans="1:17" ht="112.5" customHeight="1" thickBot="1" x14ac:dyDescent="0.35">
      <c r="A30" s="673">
        <v>1</v>
      </c>
      <c r="B30" s="848">
        <v>1</v>
      </c>
      <c r="C30" s="842" t="s">
        <v>27</v>
      </c>
      <c r="D30" s="468" t="s">
        <v>177</v>
      </c>
      <c r="E30" s="525" t="s">
        <v>179</v>
      </c>
      <c r="F30" s="489">
        <v>12</v>
      </c>
      <c r="G30" s="890" t="s">
        <v>272</v>
      </c>
      <c r="J30" s="79"/>
      <c r="K30" s="80"/>
      <c r="L30" s="80"/>
      <c r="M30" s="81"/>
      <c r="N30" s="99"/>
      <c r="O30" s="100"/>
      <c r="P30" s="79"/>
    </row>
    <row r="31" spans="1:17" ht="60.75" customHeight="1" thickBot="1" x14ac:dyDescent="0.35">
      <c r="A31" s="872">
        <v>2</v>
      </c>
      <c r="B31" s="849">
        <v>1</v>
      </c>
      <c r="C31" s="843" t="s">
        <v>27</v>
      </c>
      <c r="D31" s="251" t="s">
        <v>178</v>
      </c>
      <c r="E31" s="531" t="s">
        <v>170</v>
      </c>
      <c r="F31" s="492">
        <v>13</v>
      </c>
      <c r="G31" s="906" t="s">
        <v>275</v>
      </c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873">
        <v>3</v>
      </c>
      <c r="B32" s="850">
        <v>4</v>
      </c>
      <c r="C32" s="84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4</v>
      </c>
      <c r="B33" s="851">
        <v>2</v>
      </c>
      <c r="C33" s="845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5</v>
      </c>
      <c r="B34" s="852">
        <v>2</v>
      </c>
      <c r="C34" s="844" t="s">
        <v>27</v>
      </c>
      <c r="D34" s="252" t="s">
        <v>82</v>
      </c>
      <c r="E34" s="527" t="s">
        <v>83</v>
      </c>
      <c r="F34" s="500">
        <v>7</v>
      </c>
      <c r="G34" s="699" t="s">
        <v>274</v>
      </c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6</v>
      </c>
      <c r="B35" s="853">
        <v>1</v>
      </c>
      <c r="C35" s="846" t="s">
        <v>26</v>
      </c>
      <c r="D35" s="272" t="s">
        <v>242</v>
      </c>
      <c r="E35" s="540" t="s">
        <v>240</v>
      </c>
      <c r="F35" s="274">
        <v>0</v>
      </c>
      <c r="G35" s="700">
        <v>10</v>
      </c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7</v>
      </c>
      <c r="B36" s="853">
        <v>2</v>
      </c>
      <c r="C36" s="846" t="s">
        <v>26</v>
      </c>
      <c r="D36" s="165" t="s">
        <v>243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/>
      <c r="B37" s="854"/>
      <c r="C37" s="847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/>
      <c r="B38" s="1353" t="s">
        <v>15</v>
      </c>
      <c r="C38" s="1354"/>
      <c r="D38" s="1376"/>
      <c r="E38" s="7"/>
      <c r="F38" s="243">
        <f>SUM(F30:F37)</f>
        <v>69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/>
      <c r="B39" s="1355" t="s">
        <v>16</v>
      </c>
      <c r="C39" s="1356"/>
      <c r="D39" s="1378"/>
      <c r="E39" s="42"/>
      <c r="F39" s="201">
        <f>F38+F37</f>
        <v>69</v>
      </c>
      <c r="G39" s="704" t="e">
        <f>F39+G30+G31+G35</f>
        <v>#VALUE!</v>
      </c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/>
      <c r="B40" s="279"/>
      <c r="C40" s="279"/>
      <c r="D40" s="279"/>
      <c r="E40" s="287" t="s">
        <v>259</v>
      </c>
      <c r="F40" s="286"/>
      <c r="G40" s="879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260</v>
      </c>
      <c r="F41" s="286"/>
      <c r="G41" s="112" t="e">
        <f>G24+G39</f>
        <v>#VALUE!</v>
      </c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897"/>
      <c r="L43" s="897"/>
      <c r="M43" s="897"/>
      <c r="N43" s="29"/>
      <c r="O43" s="30"/>
      <c r="P43" s="28"/>
    </row>
    <row r="44" spans="1:16" ht="0.75" customHeight="1" x14ac:dyDescent="0.25">
      <c r="A44" s="284"/>
      <c r="J44" s="28"/>
      <c r="K44" s="897"/>
      <c r="L44" s="897"/>
      <c r="M44" s="897"/>
      <c r="N44" s="29"/>
      <c r="O44" s="30"/>
      <c r="P44" s="28"/>
    </row>
    <row r="45" spans="1:16" ht="36" customHeight="1" x14ac:dyDescent="0.35">
      <c r="A45" s="284"/>
      <c r="B45" s="899"/>
      <c r="C45" s="899"/>
      <c r="D45" s="1386" t="s">
        <v>17</v>
      </c>
      <c r="E45" s="1387"/>
      <c r="F45" s="290">
        <f>F38+F23</f>
        <v>216</v>
      </c>
      <c r="G45" s="115"/>
      <c r="J45" s="28"/>
      <c r="K45" s="897"/>
      <c r="L45" s="897"/>
      <c r="M45" s="897"/>
      <c r="N45" s="29"/>
      <c r="O45" s="30"/>
      <c r="P45" s="28"/>
    </row>
    <row r="46" spans="1:16" ht="36" customHeight="1" x14ac:dyDescent="0.35">
      <c r="A46" s="284"/>
      <c r="B46" s="900"/>
      <c r="C46" s="900"/>
      <c r="D46" s="1388" t="s">
        <v>119</v>
      </c>
      <c r="E46" s="1389"/>
      <c r="F46" s="291">
        <f>F45+F22</f>
        <v>226</v>
      </c>
      <c r="G46" s="116"/>
      <c r="J46" s="28"/>
      <c r="K46" s="897"/>
      <c r="L46" s="897"/>
      <c r="M46" s="897"/>
      <c r="N46" s="29"/>
      <c r="O46" s="30"/>
      <c r="P46" s="28"/>
    </row>
    <row r="47" spans="1:16" ht="25.5" customHeight="1" thickBot="1" x14ac:dyDescent="0.3">
      <c r="A47" s="284"/>
      <c r="J47" s="28"/>
      <c r="K47" s="897"/>
      <c r="L47" s="897"/>
      <c r="M47" s="897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898" t="s">
        <v>17</v>
      </c>
      <c r="B49" s="786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3">
      <c r="A50" s="863">
        <v>1</v>
      </c>
      <c r="B50" s="13">
        <v>1</v>
      </c>
      <c r="C50" s="17" t="s">
        <v>26</v>
      </c>
      <c r="D50" s="502" t="s">
        <v>171</v>
      </c>
      <c r="E50" s="611" t="s">
        <v>234</v>
      </c>
      <c r="F50" s="634">
        <v>1</v>
      </c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A51" s="864">
        <v>2</v>
      </c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">
      <c r="A52" s="862" t="s">
        <v>258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1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57.75" customHeight="1" thickBot="1" x14ac:dyDescent="0.3">
      <c r="A53" s="865">
        <v>4</v>
      </c>
      <c r="B53" s="13">
        <v>3</v>
      </c>
      <c r="C53" s="65" t="s">
        <v>27</v>
      </c>
      <c r="D53" s="502" t="s">
        <v>48</v>
      </c>
      <c r="E53" s="660" t="s">
        <v>245</v>
      </c>
      <c r="F53" s="634">
        <v>4</v>
      </c>
      <c r="J53" s="635">
        <v>2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88">
        <v>5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3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0">
        <v>6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4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866">
        <v>7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5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867">
        <v>8</v>
      </c>
      <c r="B57" s="13">
        <v>4</v>
      </c>
      <c r="C57" s="13"/>
      <c r="D57" s="502" t="s">
        <v>7</v>
      </c>
      <c r="E57" s="617" t="s">
        <v>251</v>
      </c>
      <c r="F57" s="634">
        <v>2</v>
      </c>
      <c r="J57" s="633">
        <v>6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868">
        <v>9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7</v>
      </c>
      <c r="K58" s="645">
        <v>4</v>
      </c>
      <c r="L58" s="644" t="s">
        <v>25</v>
      </c>
      <c r="M58" s="504" t="s">
        <v>7</v>
      </c>
      <c r="N58" s="614"/>
      <c r="O58" s="615"/>
    </row>
    <row r="59" spans="1:15" ht="45.75" customHeight="1" thickBot="1" x14ac:dyDescent="0.3">
      <c r="A59" s="496">
        <v>10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8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493">
        <v>11</v>
      </c>
      <c r="B60" s="17">
        <v>2</v>
      </c>
      <c r="C60" s="65" t="s">
        <v>27</v>
      </c>
      <c r="D60" s="502" t="s">
        <v>71</v>
      </c>
      <c r="E60" s="617" t="s">
        <v>256</v>
      </c>
      <c r="F60" s="634">
        <v>1</v>
      </c>
      <c r="J60" s="642">
        <v>9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869">
        <v>12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10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870">
        <v>13</v>
      </c>
      <c r="B62" s="17">
        <v>1</v>
      </c>
      <c r="C62" s="65"/>
      <c r="D62" s="502"/>
      <c r="E62" s="617"/>
      <c r="F62" s="634"/>
      <c r="J62" s="649">
        <v>11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871">
        <v>14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0</v>
      </c>
    </row>
    <row r="64" spans="1:15" ht="45.75" customHeight="1" thickBot="1" x14ac:dyDescent="0.3">
      <c r="A64" s="139"/>
      <c r="B64" s="1333" t="s">
        <v>14</v>
      </c>
      <c r="C64" s="1334"/>
      <c r="D64" s="1335"/>
      <c r="E64" s="657"/>
      <c r="F64" s="658">
        <f>SUM(F50:F63)</f>
        <v>25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A1:O1"/>
    <mergeCell ref="A3:O3"/>
    <mergeCell ref="A6:F6"/>
    <mergeCell ref="J6:O6"/>
    <mergeCell ref="B22:D22"/>
    <mergeCell ref="J22:N22"/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</mergeCells>
  <pageMargins left="0.78740157480314965" right="0.19685039370078741" top="0.19685039370078741" bottom="0.15748031496062992" header="0" footer="0"/>
  <pageSetup paperSize="8" scale="4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topLeftCell="A25" zoomScale="70" zoomScaleNormal="70" zoomScalePageLayoutView="60" workbookViewId="0">
      <selection activeCell="F45" sqref="F45"/>
    </sheetView>
  </sheetViews>
  <sheetFormatPr defaultRowHeight="15" x14ac:dyDescent="0.25"/>
  <cols>
    <col min="1" max="1" width="8.140625" customWidth="1"/>
    <col min="2" max="2" width="4.5703125" bestFit="1" customWidth="1"/>
    <col min="3" max="3" width="6.140625" customWidth="1"/>
    <col min="4" max="4" width="25.42578125" customWidth="1"/>
    <col min="5" max="5" width="63.42578125" customWidth="1"/>
    <col min="6" max="6" width="16.5703125" bestFit="1" customWidth="1"/>
    <col min="7" max="7" width="26.42578125" customWidth="1"/>
    <col min="8" max="8" width="6.5703125" bestFit="1" customWidth="1"/>
    <col min="9" max="9" width="5.7109375" customWidth="1"/>
    <col min="10" max="10" width="4.42578125" customWidth="1"/>
    <col min="11" max="11" width="10.5703125" bestFit="1" customWidth="1"/>
    <col min="12" max="12" width="6.5703125" bestFit="1" customWidth="1"/>
    <col min="13" max="13" width="13" bestFit="1" customWidth="1"/>
    <col min="14" max="14" width="36.85546875" customWidth="1"/>
    <col min="15" max="15" width="7.85546875" customWidth="1"/>
    <col min="16" max="16" width="23.42578125" customWidth="1"/>
    <col min="17" max="17" width="4" customWidth="1"/>
  </cols>
  <sheetData>
    <row r="1" spans="1:17" ht="27" x14ac:dyDescent="0.35">
      <c r="A1" s="1369" t="s">
        <v>22</v>
      </c>
      <c r="B1" s="1369"/>
      <c r="C1" s="1369"/>
      <c r="D1" s="1369"/>
      <c r="E1" s="1369"/>
      <c r="F1" s="1369"/>
      <c r="G1" s="1369"/>
      <c r="H1" s="1369"/>
      <c r="I1" s="1369"/>
      <c r="J1" s="1369"/>
      <c r="K1" s="1369"/>
      <c r="L1" s="1369"/>
      <c r="M1" s="1369"/>
      <c r="N1" s="1369"/>
      <c r="O1" s="1369"/>
    </row>
    <row r="2" spans="1:17" ht="28.5" x14ac:dyDescent="0.45">
      <c r="A2" s="101"/>
      <c r="B2" s="101"/>
      <c r="C2" s="101"/>
      <c r="D2" s="101"/>
      <c r="E2" s="105" t="s">
        <v>5</v>
      </c>
      <c r="F2" s="102" t="s">
        <v>271</v>
      </c>
      <c r="G2" s="102"/>
      <c r="H2" s="206"/>
      <c r="I2" s="206"/>
      <c r="J2" s="206"/>
      <c r="K2" s="206"/>
      <c r="L2" s="104"/>
      <c r="M2" s="101"/>
      <c r="N2" s="101"/>
      <c r="O2" s="101"/>
      <c r="P2" s="103"/>
    </row>
    <row r="3" spans="1:17" ht="27" x14ac:dyDescent="0.25">
      <c r="A3" s="1391"/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</row>
    <row r="4" spans="1:17" ht="19.5" thickBot="1" x14ac:dyDescent="0.35">
      <c r="A4" s="23" t="s">
        <v>0</v>
      </c>
      <c r="B4" s="22"/>
      <c r="C4" s="22"/>
      <c r="D4" s="34"/>
      <c r="E4" s="3"/>
      <c r="F4" s="3"/>
      <c r="G4" s="3"/>
      <c r="J4" s="79" t="s">
        <v>32</v>
      </c>
      <c r="K4" s="80"/>
      <c r="L4" s="80"/>
      <c r="M4" s="81"/>
      <c r="N4" s="82"/>
      <c r="O4" s="83"/>
      <c r="P4" s="79"/>
    </row>
    <row r="5" spans="1:17" ht="39" thickBot="1" x14ac:dyDescent="0.3">
      <c r="A5" s="823" t="s">
        <v>257</v>
      </c>
      <c r="B5" s="859" t="s">
        <v>21</v>
      </c>
      <c r="C5" s="822"/>
      <c r="D5" s="607" t="s">
        <v>1</v>
      </c>
      <c r="E5" s="607" t="s">
        <v>19</v>
      </c>
      <c r="F5" s="608" t="s">
        <v>20</v>
      </c>
      <c r="G5" s="706"/>
      <c r="J5" s="54"/>
      <c r="K5" s="857" t="s">
        <v>21</v>
      </c>
      <c r="L5" s="55"/>
      <c r="M5" s="858" t="s">
        <v>1</v>
      </c>
      <c r="N5" s="858" t="s">
        <v>19</v>
      </c>
      <c r="O5" s="860" t="s">
        <v>20</v>
      </c>
      <c r="P5" s="861" t="s">
        <v>35</v>
      </c>
    </row>
    <row r="6" spans="1:17" ht="15.75" thickBot="1" x14ac:dyDescent="0.3">
      <c r="A6" s="1392" t="s">
        <v>2</v>
      </c>
      <c r="B6" s="1393"/>
      <c r="C6" s="1393"/>
      <c r="D6" s="1393"/>
      <c r="E6" s="1393"/>
      <c r="F6" s="1394"/>
      <c r="G6" s="891"/>
      <c r="J6" s="1395" t="s">
        <v>2</v>
      </c>
      <c r="K6" s="1396"/>
      <c r="L6" s="1396"/>
      <c r="M6" s="1396"/>
      <c r="N6" s="1396"/>
      <c r="O6" s="1397"/>
    </row>
    <row r="7" spans="1:17" ht="46.5" customHeight="1" thickBot="1" x14ac:dyDescent="0.3">
      <c r="A7" s="506">
        <v>1</v>
      </c>
      <c r="B7" s="831">
        <v>1</v>
      </c>
      <c r="C7" s="825" t="s">
        <v>26</v>
      </c>
      <c r="D7" s="468" t="s">
        <v>171</v>
      </c>
      <c r="E7" s="525" t="s">
        <v>172</v>
      </c>
      <c r="F7" s="663">
        <v>9</v>
      </c>
      <c r="G7" s="678"/>
      <c r="J7" s="804"/>
      <c r="K7" s="15"/>
      <c r="L7" s="266"/>
      <c r="M7" s="254"/>
      <c r="N7" s="255"/>
      <c r="O7" s="62"/>
      <c r="P7" s="93"/>
    </row>
    <row r="8" spans="1:17" ht="57" customHeight="1" thickBot="1" x14ac:dyDescent="0.3">
      <c r="A8" s="507">
        <v>2</v>
      </c>
      <c r="B8" s="832">
        <v>1</v>
      </c>
      <c r="C8" s="826" t="s">
        <v>26</v>
      </c>
      <c r="D8" s="253" t="s">
        <v>173</v>
      </c>
      <c r="E8" s="526" t="s">
        <v>174</v>
      </c>
      <c r="F8" s="664">
        <v>6</v>
      </c>
      <c r="G8" s="679" t="s">
        <v>268</v>
      </c>
      <c r="J8" s="802">
        <v>1</v>
      </c>
      <c r="K8" s="805">
        <v>4</v>
      </c>
      <c r="L8" s="626" t="s">
        <v>25</v>
      </c>
      <c r="M8" s="817" t="s">
        <v>3</v>
      </c>
      <c r="N8" s="622" t="s">
        <v>34</v>
      </c>
      <c r="O8" s="809">
        <v>2</v>
      </c>
      <c r="P8" s="810" t="s">
        <v>145</v>
      </c>
    </row>
    <row r="9" spans="1:17" ht="66" customHeight="1" thickBot="1" x14ac:dyDescent="0.35">
      <c r="A9" s="508">
        <v>3</v>
      </c>
      <c r="B9" s="832">
        <v>3</v>
      </c>
      <c r="C9" s="827" t="s">
        <v>25</v>
      </c>
      <c r="D9" s="252" t="s">
        <v>47</v>
      </c>
      <c r="E9" s="527" t="s">
        <v>46</v>
      </c>
      <c r="F9" s="664">
        <v>9</v>
      </c>
      <c r="G9" s="680"/>
      <c r="J9" s="821">
        <v>2</v>
      </c>
      <c r="K9" s="802">
        <v>2</v>
      </c>
      <c r="L9" s="818" t="s">
        <v>26</v>
      </c>
      <c r="M9" s="819" t="s">
        <v>43</v>
      </c>
      <c r="N9" s="623" t="s">
        <v>31</v>
      </c>
      <c r="O9" s="820">
        <v>3</v>
      </c>
      <c r="P9" s="816" t="s">
        <v>148</v>
      </c>
    </row>
    <row r="10" spans="1:17" ht="63.75" customHeight="1" thickBot="1" x14ac:dyDescent="0.35">
      <c r="A10" s="507">
        <v>4</v>
      </c>
      <c r="B10" s="832">
        <v>3</v>
      </c>
      <c r="C10" s="828" t="s">
        <v>27</v>
      </c>
      <c r="D10" s="252" t="s">
        <v>48</v>
      </c>
      <c r="E10" s="528" t="s">
        <v>49</v>
      </c>
      <c r="F10" s="664">
        <v>11</v>
      </c>
      <c r="G10" s="680" t="s">
        <v>270</v>
      </c>
      <c r="H10" s="9"/>
      <c r="I10" s="9"/>
      <c r="J10" s="802">
        <v>3</v>
      </c>
      <c r="K10" s="68">
        <v>3</v>
      </c>
      <c r="L10" s="268" t="s">
        <v>27</v>
      </c>
      <c r="M10" s="261" t="s">
        <v>48</v>
      </c>
      <c r="N10" s="533" t="s">
        <v>8</v>
      </c>
      <c r="O10" s="263">
        <v>2</v>
      </c>
      <c r="P10" s="537" t="s">
        <v>269</v>
      </c>
      <c r="Q10" s="9"/>
    </row>
    <row r="11" spans="1:17" ht="41.25" thickBot="1" x14ac:dyDescent="0.35">
      <c r="A11" s="509">
        <v>5</v>
      </c>
      <c r="B11" s="832">
        <v>1</v>
      </c>
      <c r="C11" s="826" t="s">
        <v>26</v>
      </c>
      <c r="D11" s="253" t="s">
        <v>175</v>
      </c>
      <c r="E11" s="529" t="s">
        <v>176</v>
      </c>
      <c r="F11" s="664">
        <v>5</v>
      </c>
      <c r="G11" s="680"/>
      <c r="J11" s="804">
        <v>4</v>
      </c>
      <c r="K11" s="805">
        <v>2</v>
      </c>
      <c r="L11" s="806" t="s">
        <v>26</v>
      </c>
      <c r="M11" s="807" t="s">
        <v>69</v>
      </c>
      <c r="N11" s="808" t="s">
        <v>139</v>
      </c>
      <c r="O11" s="809">
        <v>1</v>
      </c>
      <c r="P11" s="810" t="s">
        <v>140</v>
      </c>
    </row>
    <row r="12" spans="1:17" ht="63.75" customHeight="1" thickBot="1" x14ac:dyDescent="0.35">
      <c r="A12" s="510">
        <v>6</v>
      </c>
      <c r="B12" s="833">
        <v>2</v>
      </c>
      <c r="C12" s="829" t="s">
        <v>26</v>
      </c>
      <c r="D12" s="252" t="s">
        <v>68</v>
      </c>
      <c r="E12" s="527" t="s">
        <v>74</v>
      </c>
      <c r="F12" s="665">
        <v>7</v>
      </c>
      <c r="G12" s="680" t="s">
        <v>0</v>
      </c>
      <c r="J12" s="802">
        <v>5</v>
      </c>
      <c r="K12" s="19">
        <v>2</v>
      </c>
      <c r="L12" s="19" t="s">
        <v>25</v>
      </c>
      <c r="M12" s="814" t="s">
        <v>71</v>
      </c>
      <c r="N12" s="815" t="s">
        <v>216</v>
      </c>
      <c r="O12" s="124">
        <v>2</v>
      </c>
      <c r="P12" s="816" t="s">
        <v>217</v>
      </c>
    </row>
    <row r="13" spans="1:17" ht="46.5" customHeight="1" x14ac:dyDescent="0.3">
      <c r="A13" s="508">
        <v>7</v>
      </c>
      <c r="B13" s="832">
        <v>2</v>
      </c>
      <c r="C13" s="826" t="s">
        <v>26</v>
      </c>
      <c r="D13" s="253" t="s">
        <v>69</v>
      </c>
      <c r="E13" s="529" t="s">
        <v>75</v>
      </c>
      <c r="F13" s="664">
        <v>5</v>
      </c>
      <c r="G13" s="681"/>
      <c r="J13" s="800"/>
      <c r="K13" s="811"/>
      <c r="L13" s="811"/>
      <c r="M13" s="812"/>
      <c r="N13" s="87"/>
      <c r="O13" s="136"/>
      <c r="P13" s="813"/>
    </row>
    <row r="14" spans="1:17" ht="64.5" customHeight="1" thickBot="1" x14ac:dyDescent="0.35">
      <c r="A14" s="511">
        <v>8</v>
      </c>
      <c r="B14" s="834">
        <v>4</v>
      </c>
      <c r="C14" s="830" t="s">
        <v>25</v>
      </c>
      <c r="D14" s="477" t="s">
        <v>7</v>
      </c>
      <c r="E14" s="530" t="s">
        <v>28</v>
      </c>
      <c r="F14" s="666">
        <v>15</v>
      </c>
      <c r="G14" s="787"/>
      <c r="H14" s="9"/>
      <c r="I14" s="9"/>
      <c r="J14" s="26"/>
      <c r="K14" s="18"/>
      <c r="L14" s="790"/>
      <c r="M14" s="791"/>
      <c r="N14" s="792"/>
      <c r="O14" s="793"/>
      <c r="P14" s="121"/>
      <c r="Q14" s="9"/>
    </row>
    <row r="15" spans="1:17" ht="57" thickBot="1" x14ac:dyDescent="0.35">
      <c r="A15" s="512">
        <v>9</v>
      </c>
      <c r="B15" s="625">
        <v>1</v>
      </c>
      <c r="C15" s="626" t="s">
        <v>25</v>
      </c>
      <c r="D15" s="621" t="s">
        <v>167</v>
      </c>
      <c r="E15" s="622" t="s">
        <v>168</v>
      </c>
      <c r="F15" s="667">
        <v>13</v>
      </c>
      <c r="G15" s="789" t="s">
        <v>273</v>
      </c>
      <c r="J15" s="800"/>
      <c r="K15" s="801"/>
      <c r="L15" s="794"/>
      <c r="M15" s="795"/>
      <c r="N15" s="796"/>
      <c r="O15" s="797"/>
      <c r="P15" s="798"/>
    </row>
    <row r="16" spans="1:17" ht="100.5" customHeight="1" thickBot="1" x14ac:dyDescent="0.35">
      <c r="A16" s="508">
        <v>10</v>
      </c>
      <c r="B16" s="625">
        <v>1</v>
      </c>
      <c r="C16" s="880" t="s">
        <v>27</v>
      </c>
      <c r="D16" s="621" t="s">
        <v>169</v>
      </c>
      <c r="E16" s="622" t="s">
        <v>170</v>
      </c>
      <c r="F16" s="667">
        <v>16</v>
      </c>
      <c r="G16" s="881"/>
      <c r="H16" s="9"/>
      <c r="I16" s="9"/>
      <c r="J16" s="802"/>
      <c r="K16" s="803"/>
      <c r="L16" s="799"/>
      <c r="M16" s="98"/>
      <c r="N16" s="95"/>
      <c r="O16" s="232"/>
      <c r="P16" s="233"/>
      <c r="Q16" s="9"/>
    </row>
    <row r="17" spans="1:17" ht="41.25" thickBot="1" x14ac:dyDescent="0.35">
      <c r="A17" s="882">
        <v>11</v>
      </c>
      <c r="B17" s="627">
        <v>1</v>
      </c>
      <c r="C17" s="883" t="s">
        <v>25</v>
      </c>
      <c r="D17" s="624" t="s">
        <v>184</v>
      </c>
      <c r="E17" s="623" t="s">
        <v>185</v>
      </c>
      <c r="F17" s="668">
        <v>14</v>
      </c>
      <c r="G17" s="884"/>
      <c r="H17" s="9"/>
      <c r="I17" s="9"/>
      <c r="J17" s="229"/>
      <c r="K17" s="550"/>
      <c r="L17" s="231"/>
      <c r="M17" s="98"/>
      <c r="N17" s="95"/>
      <c r="O17" s="232"/>
      <c r="P17" s="233"/>
      <c r="Q17" s="9"/>
    </row>
    <row r="18" spans="1:17" ht="56.25" customHeight="1" thickBot="1" x14ac:dyDescent="0.35">
      <c r="A18" s="514">
        <v>12</v>
      </c>
      <c r="B18" s="524">
        <v>2</v>
      </c>
      <c r="C18" s="482" t="s">
        <v>25</v>
      </c>
      <c r="D18" s="251" t="s">
        <v>71</v>
      </c>
      <c r="E18" s="531" t="s">
        <v>76</v>
      </c>
      <c r="F18" s="669">
        <v>10</v>
      </c>
      <c r="G18" s="788"/>
      <c r="H18" s="9"/>
      <c r="I18" s="9"/>
      <c r="J18" s="229"/>
      <c r="L18" s="231"/>
      <c r="M18" s="98"/>
      <c r="N18" s="95"/>
      <c r="O18" s="232"/>
      <c r="P18" s="233"/>
      <c r="Q18" s="9"/>
    </row>
    <row r="19" spans="1:17" ht="83.25" customHeight="1" thickBot="1" x14ac:dyDescent="0.35">
      <c r="A19" s="514">
        <v>13</v>
      </c>
      <c r="B19" s="229">
        <v>2</v>
      </c>
      <c r="C19" s="485" t="s">
        <v>25</v>
      </c>
      <c r="D19" s="251" t="s">
        <v>70</v>
      </c>
      <c r="E19" s="531" t="s">
        <v>77</v>
      </c>
      <c r="F19" s="669">
        <v>11</v>
      </c>
      <c r="G19" s="682"/>
      <c r="H19" s="9"/>
      <c r="I19" s="9"/>
      <c r="J19" s="229"/>
      <c r="L19" s="231"/>
      <c r="M19" s="98"/>
      <c r="N19" s="95"/>
      <c r="O19" s="232"/>
      <c r="P19" s="233"/>
      <c r="Q19" s="9"/>
    </row>
    <row r="20" spans="1:17" ht="61.5" customHeight="1" thickBot="1" x14ac:dyDescent="0.35">
      <c r="A20" s="514">
        <v>14</v>
      </c>
      <c r="B20" s="229">
        <v>1</v>
      </c>
      <c r="C20" s="162" t="s">
        <v>26</v>
      </c>
      <c r="D20" s="165" t="s">
        <v>237</v>
      </c>
      <c r="E20" s="532" t="s">
        <v>238</v>
      </c>
      <c r="F20" s="292">
        <v>8</v>
      </c>
      <c r="G20" s="682"/>
      <c r="H20" s="9"/>
      <c r="I20" s="9"/>
      <c r="J20" s="229"/>
      <c r="L20" s="231"/>
      <c r="M20" s="98"/>
      <c r="N20" s="95"/>
      <c r="O20" s="232"/>
      <c r="P20" s="233"/>
      <c r="Q20" s="9"/>
    </row>
    <row r="21" spans="1:17" ht="46.5" customHeight="1" thickBot="1" x14ac:dyDescent="0.35">
      <c r="A21" s="515">
        <v>15</v>
      </c>
      <c r="B21" s="229">
        <v>2</v>
      </c>
      <c r="C21" s="162" t="s">
        <v>26</v>
      </c>
      <c r="D21" s="165" t="s">
        <v>86</v>
      </c>
      <c r="E21" s="532" t="s">
        <v>87</v>
      </c>
      <c r="F21" s="292">
        <v>16</v>
      </c>
      <c r="G21" s="680"/>
      <c r="H21" s="9"/>
      <c r="I21" s="9"/>
      <c r="J21" s="27"/>
      <c r="K21" s="19"/>
      <c r="L21" s="67"/>
      <c r="M21" s="228"/>
      <c r="N21" s="70"/>
      <c r="O21" s="124"/>
      <c r="P21" s="122"/>
      <c r="Q21" s="9"/>
    </row>
    <row r="22" spans="1:17" ht="30" customHeight="1" thickBot="1" x14ac:dyDescent="0.4">
      <c r="A22" s="516"/>
      <c r="B22" s="1350" t="s">
        <v>0</v>
      </c>
      <c r="C22" s="1351"/>
      <c r="D22" s="1352"/>
      <c r="E22" s="69" t="s">
        <v>11</v>
      </c>
      <c r="F22" s="224">
        <f>O22</f>
        <v>10</v>
      </c>
      <c r="G22" s="683"/>
      <c r="J22" s="1370" t="s">
        <v>23</v>
      </c>
      <c r="K22" s="1371"/>
      <c r="L22" s="1371"/>
      <c r="M22" s="1371"/>
      <c r="N22" s="1398"/>
      <c r="O22" s="225">
        <f>SUM(O7:O18)</f>
        <v>10</v>
      </c>
      <c r="P22" s="222"/>
    </row>
    <row r="23" spans="1:17" ht="36" customHeight="1" x14ac:dyDescent="0.25">
      <c r="A23" s="517"/>
      <c r="B23" s="1353" t="s">
        <v>13</v>
      </c>
      <c r="C23" s="1354"/>
      <c r="D23" s="1376"/>
      <c r="E23" s="7"/>
      <c r="F23" s="243">
        <f>F7+F8+F9+F10+F11+F12+F13+F14+F15+F16+F17+F18+F19+F21</f>
        <v>147</v>
      </c>
      <c r="G23" s="684"/>
      <c r="J23" s="31"/>
      <c r="K23" s="1377"/>
      <c r="L23" s="1377"/>
      <c r="M23" s="1377"/>
      <c r="N23" s="32"/>
      <c r="O23" s="33"/>
      <c r="P23" s="31"/>
    </row>
    <row r="24" spans="1:17" ht="36" customHeight="1" thickBot="1" x14ac:dyDescent="0.35">
      <c r="A24" s="518"/>
      <c r="B24" s="1355" t="s">
        <v>14</v>
      </c>
      <c r="C24" s="1356"/>
      <c r="D24" s="1378"/>
      <c r="E24" s="42"/>
      <c r="F24" s="201">
        <f>F23+F22</f>
        <v>157</v>
      </c>
      <c r="G24" s="685">
        <f>F24+8</f>
        <v>165</v>
      </c>
      <c r="J24" s="79" t="s">
        <v>32</v>
      </c>
      <c r="K24" s="80"/>
      <c r="L24" s="80"/>
      <c r="M24" s="81"/>
      <c r="N24" s="99"/>
      <c r="O24" s="100"/>
      <c r="P24" s="79"/>
    </row>
    <row r="25" spans="1:17" ht="36" customHeight="1" x14ac:dyDescent="0.3">
      <c r="A25" s="670"/>
      <c r="B25" s="686"/>
      <c r="C25" s="279"/>
      <c r="D25" s="280"/>
      <c r="E25" s="282" t="s">
        <v>262</v>
      </c>
      <c r="F25" s="281"/>
      <c r="G25" s="685"/>
      <c r="J25" s="79"/>
      <c r="K25" s="80"/>
      <c r="L25" s="80"/>
      <c r="M25" s="81"/>
      <c r="N25" s="99"/>
      <c r="O25" s="100"/>
      <c r="P25" s="79"/>
    </row>
    <row r="26" spans="1:17" ht="36" customHeight="1" x14ac:dyDescent="0.3">
      <c r="A26" s="670"/>
      <c r="B26" s="686"/>
      <c r="C26" s="279"/>
      <c r="D26" s="280"/>
      <c r="E26" s="283" t="s">
        <v>261</v>
      </c>
      <c r="F26" s="281"/>
      <c r="G26" s="687"/>
      <c r="J26" s="79"/>
      <c r="K26" s="80"/>
      <c r="L26" s="80"/>
      <c r="M26" s="81"/>
      <c r="N26" s="99"/>
      <c r="O26" s="100"/>
      <c r="P26" s="79"/>
    </row>
    <row r="27" spans="1:17" ht="36" customHeight="1" thickBot="1" x14ac:dyDescent="0.35">
      <c r="A27" s="670"/>
      <c r="B27" s="836"/>
      <c r="C27" s="162" t="s">
        <v>26</v>
      </c>
      <c r="D27" s="839" t="s">
        <v>54</v>
      </c>
      <c r="E27" s="840" t="s">
        <v>54</v>
      </c>
      <c r="F27" s="841">
        <v>15</v>
      </c>
      <c r="G27" s="687"/>
      <c r="J27" s="79"/>
      <c r="K27" s="80"/>
      <c r="L27" s="80"/>
      <c r="M27" s="81"/>
      <c r="N27" s="99"/>
      <c r="O27" s="100"/>
      <c r="P27" s="79"/>
    </row>
    <row r="28" spans="1:17" ht="36" customHeight="1" thickBot="1" x14ac:dyDescent="0.35">
      <c r="A28" s="671"/>
      <c r="B28" s="837" t="s">
        <v>21</v>
      </c>
      <c r="C28" s="824"/>
      <c r="D28" s="855" t="s">
        <v>1</v>
      </c>
      <c r="E28" s="855" t="s">
        <v>19</v>
      </c>
      <c r="F28" s="856" t="s">
        <v>20</v>
      </c>
      <c r="G28" s="690"/>
      <c r="J28" s="79"/>
      <c r="K28" s="80"/>
      <c r="L28" s="80"/>
      <c r="M28" s="81"/>
      <c r="N28" s="99"/>
      <c r="O28" s="100"/>
      <c r="P28" s="79"/>
    </row>
    <row r="29" spans="1:17" ht="36" customHeight="1" thickBot="1" x14ac:dyDescent="0.35">
      <c r="A29" s="672"/>
      <c r="B29" s="838"/>
      <c r="C29" s="835"/>
      <c r="D29" s="835"/>
      <c r="E29" s="835"/>
      <c r="F29" s="691"/>
      <c r="G29" s="691"/>
      <c r="J29" s="79"/>
      <c r="K29" s="80"/>
      <c r="L29" s="80"/>
      <c r="M29" s="81"/>
      <c r="N29" s="99"/>
      <c r="O29" s="100"/>
      <c r="P29" s="79"/>
    </row>
    <row r="30" spans="1:17" ht="112.5" customHeight="1" thickBot="1" x14ac:dyDescent="0.35">
      <c r="A30" s="673">
        <v>1</v>
      </c>
      <c r="B30" s="848">
        <v>1</v>
      </c>
      <c r="C30" s="842" t="s">
        <v>27</v>
      </c>
      <c r="D30" s="468" t="s">
        <v>177</v>
      </c>
      <c r="E30" s="525" t="s">
        <v>179</v>
      </c>
      <c r="F30" s="489">
        <v>12</v>
      </c>
      <c r="G30" s="890" t="s">
        <v>272</v>
      </c>
      <c r="J30" s="79"/>
      <c r="K30" s="80"/>
      <c r="L30" s="80"/>
      <c r="M30" s="81"/>
      <c r="N30" s="99"/>
      <c r="O30" s="100"/>
      <c r="P30" s="79"/>
    </row>
    <row r="31" spans="1:17" ht="48" customHeight="1" thickBot="1" x14ac:dyDescent="0.35">
      <c r="A31" s="872">
        <v>2</v>
      </c>
      <c r="B31" s="849">
        <v>1</v>
      </c>
      <c r="C31" s="843" t="s">
        <v>27</v>
      </c>
      <c r="D31" s="251" t="s">
        <v>178</v>
      </c>
      <c r="E31" s="531" t="s">
        <v>170</v>
      </c>
      <c r="F31" s="492">
        <v>12</v>
      </c>
      <c r="G31" s="693">
        <v>3</v>
      </c>
      <c r="J31" s="79"/>
      <c r="K31" s="80"/>
      <c r="L31" s="80"/>
      <c r="M31" s="81"/>
      <c r="N31" s="99"/>
      <c r="O31" s="100"/>
      <c r="P31" s="79"/>
    </row>
    <row r="32" spans="1:17" ht="41.25" thickBot="1" x14ac:dyDescent="0.3">
      <c r="A32" s="873">
        <v>3</v>
      </c>
      <c r="B32" s="850">
        <v>4</v>
      </c>
      <c r="C32" s="844" t="s">
        <v>27</v>
      </c>
      <c r="D32" s="252" t="s">
        <v>12</v>
      </c>
      <c r="E32" s="527" t="s">
        <v>39</v>
      </c>
      <c r="F32" s="495">
        <v>6</v>
      </c>
      <c r="G32" s="696"/>
      <c r="J32" s="1379" t="s">
        <v>4</v>
      </c>
      <c r="K32" s="1380"/>
      <c r="L32" s="1380"/>
      <c r="M32" s="1380"/>
      <c r="N32" s="1380"/>
      <c r="O32" s="1381"/>
    </row>
    <row r="33" spans="1:16" ht="47.25" customHeight="1" x14ac:dyDescent="0.25">
      <c r="A33" s="674">
        <v>4</v>
      </c>
      <c r="B33" s="851">
        <v>2</v>
      </c>
      <c r="C33" s="845" t="s">
        <v>27</v>
      </c>
      <c r="D33" s="252" t="s">
        <v>81</v>
      </c>
      <c r="E33" s="527" t="s">
        <v>72</v>
      </c>
      <c r="F33" s="498">
        <v>21</v>
      </c>
      <c r="G33" s="696"/>
      <c r="J33" s="43"/>
      <c r="K33" s="20"/>
      <c r="L33" s="20"/>
      <c r="M33" s="8"/>
      <c r="N33" s="8"/>
      <c r="O33" s="44"/>
      <c r="P33" s="43"/>
    </row>
    <row r="34" spans="1:16" ht="47.25" customHeight="1" thickBot="1" x14ac:dyDescent="0.3">
      <c r="A34" s="675">
        <v>5</v>
      </c>
      <c r="B34" s="852">
        <v>2</v>
      </c>
      <c r="C34" s="844" t="s">
        <v>27</v>
      </c>
      <c r="D34" s="252" t="s">
        <v>82</v>
      </c>
      <c r="E34" s="527" t="s">
        <v>83</v>
      </c>
      <c r="F34" s="500">
        <v>8</v>
      </c>
      <c r="G34" s="699"/>
      <c r="H34" t="s">
        <v>0</v>
      </c>
      <c r="J34" s="45"/>
      <c r="K34" s="2"/>
      <c r="L34" s="63"/>
      <c r="M34" s="6"/>
      <c r="N34" s="6"/>
      <c r="O34" s="46"/>
      <c r="P34" s="45" t="s">
        <v>0</v>
      </c>
    </row>
    <row r="35" spans="1:16" ht="47.25" customHeight="1" thickBot="1" x14ac:dyDescent="0.3">
      <c r="A35" s="676">
        <v>6</v>
      </c>
      <c r="B35" s="853">
        <v>1</v>
      </c>
      <c r="C35" s="846" t="s">
        <v>26</v>
      </c>
      <c r="D35" s="272" t="s">
        <v>242</v>
      </c>
      <c r="E35" s="540" t="s">
        <v>240</v>
      </c>
      <c r="F35" s="274">
        <v>0</v>
      </c>
      <c r="G35" s="700">
        <v>10</v>
      </c>
      <c r="J35" s="45"/>
      <c r="K35" s="2"/>
      <c r="L35" s="63"/>
      <c r="M35" s="6"/>
      <c r="N35" s="6"/>
      <c r="O35" s="46"/>
      <c r="P35" s="158" t="s">
        <v>0</v>
      </c>
    </row>
    <row r="36" spans="1:16" ht="47.25" customHeight="1" thickBot="1" x14ac:dyDescent="0.3">
      <c r="A36" s="675">
        <v>7</v>
      </c>
      <c r="B36" s="853">
        <v>2</v>
      </c>
      <c r="C36" s="846" t="s">
        <v>26</v>
      </c>
      <c r="D36" s="165" t="s">
        <v>243</v>
      </c>
      <c r="E36" s="532" t="s">
        <v>87</v>
      </c>
      <c r="F36" s="274">
        <v>10</v>
      </c>
      <c r="G36" s="700"/>
      <c r="H36" s="9" t="s">
        <v>10</v>
      </c>
      <c r="I36" s="9">
        <f>SUM(F32:F32)</f>
        <v>6</v>
      </c>
      <c r="J36" s="47"/>
      <c r="K36" s="21"/>
      <c r="L36" s="64"/>
      <c r="M36" s="48"/>
      <c r="N36" s="48"/>
      <c r="O36" s="49"/>
      <c r="P36" s="47"/>
    </row>
    <row r="37" spans="1:16" ht="47.25" customHeight="1" thickBot="1" x14ac:dyDescent="0.3">
      <c r="A37" s="677"/>
      <c r="B37" s="854"/>
      <c r="C37" s="847"/>
      <c r="D37" s="53"/>
      <c r="E37" s="69" t="s">
        <v>11</v>
      </c>
      <c r="F37" s="159">
        <f>SUM(O41)</f>
        <v>0</v>
      </c>
      <c r="G37" s="702"/>
      <c r="H37" s="9"/>
      <c r="I37" s="9"/>
      <c r="J37" s="237"/>
      <c r="K37" s="238"/>
      <c r="L37" s="238"/>
      <c r="M37" s="239"/>
      <c r="N37" s="239"/>
      <c r="O37" s="240"/>
      <c r="P37" s="237"/>
    </row>
    <row r="38" spans="1:16" ht="47.25" customHeight="1" thickBot="1" x14ac:dyDescent="0.3">
      <c r="A38" s="170"/>
      <c r="B38" s="1353" t="s">
        <v>15</v>
      </c>
      <c r="C38" s="1354"/>
      <c r="D38" s="1376"/>
      <c r="E38" s="7"/>
      <c r="F38" s="243">
        <f>SUM(F30:F37)</f>
        <v>69</v>
      </c>
      <c r="G38" s="703">
        <v>81</v>
      </c>
      <c r="H38" s="9"/>
      <c r="I38" s="9"/>
      <c r="J38" s="171"/>
      <c r="K38" s="172"/>
      <c r="L38" s="172"/>
      <c r="M38" s="173"/>
      <c r="N38" s="174"/>
      <c r="O38" s="175"/>
      <c r="P38" s="242"/>
    </row>
    <row r="39" spans="1:16" ht="59.25" customHeight="1" thickBot="1" x14ac:dyDescent="0.3">
      <c r="A39" s="170"/>
      <c r="B39" s="1355" t="s">
        <v>16</v>
      </c>
      <c r="C39" s="1356"/>
      <c r="D39" s="1378"/>
      <c r="E39" s="42"/>
      <c r="F39" s="201">
        <f>F38+F37</f>
        <v>69</v>
      </c>
      <c r="G39" s="704" t="e">
        <f>F39+G30+G31+G35</f>
        <v>#VALUE!</v>
      </c>
      <c r="H39" s="9"/>
      <c r="I39" s="9"/>
      <c r="J39" s="171"/>
      <c r="K39" s="172"/>
      <c r="L39" s="172"/>
      <c r="M39" s="173"/>
      <c r="N39" s="174"/>
      <c r="O39" s="175"/>
      <c r="P39" s="176"/>
    </row>
    <row r="40" spans="1:16" ht="28.5" customHeight="1" thickBot="1" x14ac:dyDescent="0.3">
      <c r="A40" s="170"/>
      <c r="B40" s="279"/>
      <c r="C40" s="279"/>
      <c r="D40" s="279"/>
      <c r="E40" s="287" t="s">
        <v>259</v>
      </c>
      <c r="F40" s="286"/>
      <c r="G40" s="879"/>
      <c r="H40" s="9"/>
      <c r="I40" s="9"/>
      <c r="J40" s="171"/>
      <c r="K40" s="172"/>
      <c r="L40" s="172"/>
      <c r="M40" s="173"/>
      <c r="N40" s="174"/>
      <c r="O40" s="175"/>
      <c r="P40" s="176"/>
    </row>
    <row r="41" spans="1:16" ht="30" customHeight="1" thickBot="1" x14ac:dyDescent="0.3">
      <c r="A41" s="51"/>
      <c r="B41" s="279"/>
      <c r="C41" s="279"/>
      <c r="D41" s="279"/>
      <c r="E41" s="287" t="s">
        <v>260</v>
      </c>
      <c r="F41" s="286"/>
      <c r="G41" s="112" t="e">
        <f>G24+G39</f>
        <v>#VALUE!</v>
      </c>
      <c r="J41" s="1382" t="s">
        <v>24</v>
      </c>
      <c r="K41" s="1383"/>
      <c r="L41" s="1383"/>
      <c r="M41" s="1383"/>
      <c r="N41" s="1384"/>
      <c r="O41" s="60">
        <f>SUM(O33:O37)</f>
        <v>0</v>
      </c>
    </row>
    <row r="42" spans="1:16" ht="12.75" customHeight="1" thickBot="1" x14ac:dyDescent="0.3">
      <c r="A42" s="41"/>
      <c r="B42" s="279"/>
      <c r="C42" s="279"/>
      <c r="D42" s="279"/>
      <c r="E42" s="285"/>
      <c r="F42" s="286"/>
      <c r="G42" s="112"/>
      <c r="J42" s="28"/>
      <c r="K42" s="1385"/>
      <c r="L42" s="1385"/>
      <c r="M42" s="1385"/>
      <c r="N42" s="29"/>
      <c r="O42" s="30"/>
      <c r="P42" s="28"/>
    </row>
    <row r="43" spans="1:16" ht="36" hidden="1" customHeight="1" x14ac:dyDescent="0.25">
      <c r="A43" s="284"/>
      <c r="B43" s="279"/>
      <c r="C43" s="279"/>
      <c r="D43" s="279"/>
      <c r="E43" s="285"/>
      <c r="F43" s="286"/>
      <c r="G43" s="112"/>
      <c r="J43" s="28"/>
      <c r="K43" s="892"/>
      <c r="L43" s="892"/>
      <c r="M43" s="892"/>
      <c r="N43" s="29"/>
      <c r="O43" s="30"/>
      <c r="P43" s="28"/>
    </row>
    <row r="44" spans="1:16" ht="0.75" customHeight="1" x14ac:dyDescent="0.25">
      <c r="A44" s="284"/>
      <c r="J44" s="28"/>
      <c r="K44" s="892"/>
      <c r="L44" s="892"/>
      <c r="M44" s="892"/>
      <c r="N44" s="29"/>
      <c r="O44" s="30"/>
      <c r="P44" s="28"/>
    </row>
    <row r="45" spans="1:16" ht="36" customHeight="1" x14ac:dyDescent="0.35">
      <c r="A45" s="284"/>
      <c r="B45" s="894"/>
      <c r="C45" s="894"/>
      <c r="D45" s="1386" t="s">
        <v>17</v>
      </c>
      <c r="E45" s="1387"/>
      <c r="F45" s="290">
        <f>F38+F23</f>
        <v>216</v>
      </c>
      <c r="G45" s="115"/>
      <c r="J45" s="28"/>
      <c r="K45" s="892"/>
      <c r="L45" s="892"/>
      <c r="M45" s="892"/>
      <c r="N45" s="29"/>
      <c r="O45" s="30"/>
      <c r="P45" s="28"/>
    </row>
    <row r="46" spans="1:16" ht="36" customHeight="1" x14ac:dyDescent="0.35">
      <c r="A46" s="284"/>
      <c r="B46" s="895"/>
      <c r="C46" s="895"/>
      <c r="D46" s="1388" t="s">
        <v>119</v>
      </c>
      <c r="E46" s="1389"/>
      <c r="F46" s="291">
        <f>F45+F22</f>
        <v>226</v>
      </c>
      <c r="G46" s="116"/>
      <c r="J46" s="28"/>
      <c r="K46" s="892"/>
      <c r="L46" s="892"/>
      <c r="M46" s="892"/>
      <c r="N46" s="29"/>
      <c r="O46" s="30"/>
      <c r="P46" s="28"/>
    </row>
    <row r="47" spans="1:16" ht="25.5" customHeight="1" thickBot="1" x14ac:dyDescent="0.3">
      <c r="A47" s="284"/>
      <c r="J47" s="28"/>
      <c r="K47" s="892"/>
      <c r="L47" s="892"/>
      <c r="M47" s="892"/>
      <c r="N47" s="29"/>
      <c r="O47" s="30"/>
      <c r="P47" s="28"/>
    </row>
    <row r="48" spans="1:16" ht="24" hidden="1" thickBot="1" x14ac:dyDescent="0.4">
      <c r="B48" s="200"/>
      <c r="C48" s="200"/>
      <c r="D48" s="200"/>
      <c r="E48" s="195"/>
      <c r="F48" s="195"/>
    </row>
    <row r="49" spans="1:15" ht="41.25" customHeight="1" thickBot="1" x14ac:dyDescent="0.4">
      <c r="A49" s="893" t="s">
        <v>17</v>
      </c>
      <c r="B49" s="786" t="s">
        <v>21</v>
      </c>
      <c r="C49" s="654"/>
      <c r="D49" s="655" t="s">
        <v>1</v>
      </c>
      <c r="E49" s="655" t="s">
        <v>35</v>
      </c>
      <c r="F49" s="656" t="s">
        <v>20</v>
      </c>
      <c r="J49" s="199" t="s">
        <v>65</v>
      </c>
      <c r="K49" s="200"/>
      <c r="L49" s="200"/>
      <c r="M49" s="200"/>
      <c r="N49" s="195"/>
      <c r="O49" s="195"/>
    </row>
    <row r="50" spans="1:15" ht="36.75" customHeight="1" thickBot="1" x14ac:dyDescent="0.3">
      <c r="A50" s="863">
        <v>1</v>
      </c>
      <c r="B50" s="13">
        <v>1</v>
      </c>
      <c r="C50" s="17" t="s">
        <v>26</v>
      </c>
      <c r="D50" s="502" t="s">
        <v>171</v>
      </c>
      <c r="E50" s="611" t="s">
        <v>234</v>
      </c>
      <c r="F50" s="634">
        <v>1</v>
      </c>
      <c r="J50" s="54"/>
      <c r="K50" s="55" t="s">
        <v>21</v>
      </c>
      <c r="L50" s="55"/>
      <c r="M50" s="56" t="s">
        <v>1</v>
      </c>
      <c r="N50" s="56" t="s">
        <v>35</v>
      </c>
      <c r="O50" s="57" t="s">
        <v>20</v>
      </c>
    </row>
    <row r="51" spans="1:15" ht="18.75" x14ac:dyDescent="0.25">
      <c r="A51" s="864">
        <v>2</v>
      </c>
      <c r="B51" s="13">
        <v>1</v>
      </c>
      <c r="C51" s="17" t="s">
        <v>26</v>
      </c>
      <c r="D51" s="502" t="s">
        <v>173</v>
      </c>
      <c r="E51" s="611"/>
      <c r="F51" s="634"/>
      <c r="J51" s="629">
        <v>1</v>
      </c>
      <c r="K51" s="630">
        <v>1</v>
      </c>
      <c r="L51" s="631" t="s">
        <v>26</v>
      </c>
      <c r="M51" s="501" t="s">
        <v>171</v>
      </c>
      <c r="N51" s="609"/>
      <c r="O51" s="610"/>
    </row>
    <row r="52" spans="1:15" ht="38.25" thickBot="1" x14ac:dyDescent="0.3">
      <c r="A52" s="862" t="s">
        <v>258</v>
      </c>
      <c r="B52" s="13">
        <v>3</v>
      </c>
      <c r="C52" s="659" t="s">
        <v>25</v>
      </c>
      <c r="D52" s="502" t="s">
        <v>47</v>
      </c>
      <c r="E52" s="617" t="s">
        <v>219</v>
      </c>
      <c r="F52" s="634">
        <v>6</v>
      </c>
      <c r="J52" s="632">
        <v>1</v>
      </c>
      <c r="K52" s="633">
        <v>1</v>
      </c>
      <c r="L52" s="634" t="s">
        <v>26</v>
      </c>
      <c r="M52" s="502" t="s">
        <v>173</v>
      </c>
      <c r="N52" s="611"/>
      <c r="O52" s="612"/>
    </row>
    <row r="53" spans="1:15" ht="57.75" customHeight="1" thickBot="1" x14ac:dyDescent="0.3">
      <c r="A53" s="865">
        <v>4</v>
      </c>
      <c r="B53" s="13">
        <v>3</v>
      </c>
      <c r="C53" s="65" t="s">
        <v>27</v>
      </c>
      <c r="D53" s="502" t="s">
        <v>48</v>
      </c>
      <c r="E53" s="660" t="s">
        <v>245</v>
      </c>
      <c r="F53" s="634">
        <v>4</v>
      </c>
      <c r="J53" s="635">
        <v>2</v>
      </c>
      <c r="K53" s="633">
        <v>3</v>
      </c>
      <c r="L53" s="636" t="s">
        <v>25</v>
      </c>
      <c r="M53" s="503" t="s">
        <v>47</v>
      </c>
      <c r="N53" s="613"/>
      <c r="O53" s="612"/>
    </row>
    <row r="54" spans="1:15" ht="30" customHeight="1" x14ac:dyDescent="0.25">
      <c r="A54" s="88">
        <v>5</v>
      </c>
      <c r="B54" s="13">
        <v>1</v>
      </c>
      <c r="C54" s="65" t="s">
        <v>27</v>
      </c>
      <c r="D54" s="502" t="s">
        <v>175</v>
      </c>
      <c r="E54" s="617"/>
      <c r="F54" s="634"/>
      <c r="J54" s="637">
        <v>3</v>
      </c>
      <c r="K54" s="633">
        <v>3</v>
      </c>
      <c r="L54" s="638" t="s">
        <v>27</v>
      </c>
      <c r="M54" s="503" t="s">
        <v>48</v>
      </c>
      <c r="N54" s="639"/>
      <c r="O54" s="612"/>
    </row>
    <row r="55" spans="1:15" ht="28.5" customHeight="1" thickBot="1" x14ac:dyDescent="0.3">
      <c r="A55" s="120">
        <v>6</v>
      </c>
      <c r="B55" s="13">
        <v>2</v>
      </c>
      <c r="C55" s="13" t="s">
        <v>26</v>
      </c>
      <c r="D55" s="502" t="s">
        <v>68</v>
      </c>
      <c r="E55" s="617"/>
      <c r="F55" s="634"/>
      <c r="J55" s="640">
        <v>4</v>
      </c>
      <c r="K55" s="641">
        <v>1</v>
      </c>
      <c r="L55" s="642" t="s">
        <v>27</v>
      </c>
      <c r="M55" s="504" t="s">
        <v>175</v>
      </c>
      <c r="N55" s="614"/>
      <c r="O55" s="615"/>
    </row>
    <row r="56" spans="1:15" ht="27.75" customHeight="1" x14ac:dyDescent="0.25">
      <c r="A56" s="866">
        <v>7</v>
      </c>
      <c r="B56" s="13">
        <v>2</v>
      </c>
      <c r="C56" s="13" t="s">
        <v>26</v>
      </c>
      <c r="D56" s="502" t="s">
        <v>73</v>
      </c>
      <c r="E56" s="617"/>
      <c r="F56" s="634"/>
      <c r="J56" s="643">
        <v>5</v>
      </c>
      <c r="K56" s="643">
        <v>2</v>
      </c>
      <c r="L56" s="643" t="s">
        <v>26</v>
      </c>
      <c r="M56" s="503" t="s">
        <v>68</v>
      </c>
      <c r="N56" s="613"/>
      <c r="O56" s="616"/>
    </row>
    <row r="57" spans="1:15" ht="30" customHeight="1" x14ac:dyDescent="0.25">
      <c r="A57" s="867">
        <v>8</v>
      </c>
      <c r="B57" s="13">
        <v>4</v>
      </c>
      <c r="C57" s="13"/>
      <c r="D57" s="502" t="s">
        <v>7</v>
      </c>
      <c r="E57" s="617" t="s">
        <v>251</v>
      </c>
      <c r="F57" s="634">
        <v>2</v>
      </c>
      <c r="J57" s="633">
        <v>6</v>
      </c>
      <c r="K57" s="633">
        <v>2</v>
      </c>
      <c r="L57" s="633" t="s">
        <v>26</v>
      </c>
      <c r="M57" s="502" t="s">
        <v>73</v>
      </c>
      <c r="N57" s="617"/>
      <c r="O57" s="612"/>
    </row>
    <row r="58" spans="1:15" ht="45.75" customHeight="1" thickBot="1" x14ac:dyDescent="0.35">
      <c r="A58" s="868">
        <v>9</v>
      </c>
      <c r="B58" s="13">
        <v>1</v>
      </c>
      <c r="C58" s="659" t="s">
        <v>25</v>
      </c>
      <c r="D58" s="502" t="s">
        <v>167</v>
      </c>
      <c r="E58" s="661" t="s">
        <v>223</v>
      </c>
      <c r="F58" s="634">
        <v>3</v>
      </c>
      <c r="J58" s="644">
        <v>7</v>
      </c>
      <c r="K58" s="645">
        <v>4</v>
      </c>
      <c r="L58" s="644" t="s">
        <v>25</v>
      </c>
      <c r="M58" s="504" t="s">
        <v>7</v>
      </c>
      <c r="N58" s="614"/>
      <c r="O58" s="615"/>
    </row>
    <row r="59" spans="1:15" ht="45.75" customHeight="1" thickBot="1" x14ac:dyDescent="0.3">
      <c r="A59" s="496">
        <v>10</v>
      </c>
      <c r="B59" s="17">
        <v>1</v>
      </c>
      <c r="C59" s="659" t="s">
        <v>25</v>
      </c>
      <c r="D59" s="502" t="s">
        <v>169</v>
      </c>
      <c r="E59" s="617" t="s">
        <v>220</v>
      </c>
      <c r="F59" s="634">
        <v>6</v>
      </c>
      <c r="J59" s="646">
        <v>8</v>
      </c>
      <c r="K59" s="641">
        <v>1</v>
      </c>
      <c r="L59" s="646" t="s">
        <v>25</v>
      </c>
      <c r="M59" s="501" t="s">
        <v>167</v>
      </c>
      <c r="N59" s="618"/>
      <c r="O59" s="610"/>
    </row>
    <row r="60" spans="1:15" ht="33" customHeight="1" thickBot="1" x14ac:dyDescent="0.3">
      <c r="A60" s="493">
        <v>11</v>
      </c>
      <c r="B60" s="17">
        <v>2</v>
      </c>
      <c r="C60" s="65" t="s">
        <v>27</v>
      </c>
      <c r="D60" s="502" t="s">
        <v>71</v>
      </c>
      <c r="E60" s="617" t="s">
        <v>256</v>
      </c>
      <c r="F60" s="634">
        <v>1</v>
      </c>
      <c r="J60" s="642">
        <v>9</v>
      </c>
      <c r="K60" s="631">
        <v>1</v>
      </c>
      <c r="L60" s="642" t="s">
        <v>27</v>
      </c>
      <c r="M60" s="504" t="s">
        <v>181</v>
      </c>
      <c r="N60" s="614"/>
      <c r="O60" s="615"/>
    </row>
    <row r="61" spans="1:15" ht="45.75" customHeight="1" thickBot="1" x14ac:dyDescent="0.3">
      <c r="A61" s="869">
        <v>12</v>
      </c>
      <c r="B61" s="17">
        <v>1</v>
      </c>
      <c r="C61" s="65"/>
      <c r="D61" s="662" t="s">
        <v>184</v>
      </c>
      <c r="E61" s="617" t="s">
        <v>218</v>
      </c>
      <c r="F61" s="634">
        <v>2</v>
      </c>
      <c r="J61" s="647">
        <v>10</v>
      </c>
      <c r="K61" s="648">
        <v>2</v>
      </c>
      <c r="L61" s="649" t="s">
        <v>25</v>
      </c>
      <c r="M61" s="505" t="s">
        <v>71</v>
      </c>
      <c r="N61" s="619"/>
      <c r="O61" s="620"/>
    </row>
    <row r="62" spans="1:15" ht="45.75" customHeight="1" thickBot="1" x14ac:dyDescent="0.3">
      <c r="A62" s="870">
        <v>13</v>
      </c>
      <c r="B62" s="17">
        <v>1</v>
      </c>
      <c r="C62" s="65"/>
      <c r="D62" s="502"/>
      <c r="E62" s="617"/>
      <c r="F62" s="634"/>
      <c r="J62" s="649">
        <v>11</v>
      </c>
      <c r="K62" s="650">
        <v>2</v>
      </c>
      <c r="L62" s="649" t="s">
        <v>25</v>
      </c>
      <c r="M62" s="505" t="s">
        <v>88</v>
      </c>
      <c r="N62" s="619"/>
      <c r="O62" s="620"/>
    </row>
    <row r="63" spans="1:15" ht="45.75" customHeight="1" thickBot="1" x14ac:dyDescent="0.3">
      <c r="A63" s="871">
        <v>14</v>
      </c>
      <c r="B63" s="17">
        <v>4</v>
      </c>
      <c r="C63" s="659" t="s">
        <v>25</v>
      </c>
      <c r="D63" s="502"/>
      <c r="E63" s="617"/>
      <c r="F63" s="634"/>
      <c r="J63" s="651"/>
      <c r="K63" s="1390" t="s">
        <v>65</v>
      </c>
      <c r="L63" s="1356"/>
      <c r="M63" s="1378"/>
      <c r="N63" s="652"/>
      <c r="O63" s="653">
        <f>SUM(O51:O62)</f>
        <v>0</v>
      </c>
    </row>
    <row r="64" spans="1:15" ht="45.75" customHeight="1" thickBot="1" x14ac:dyDescent="0.3">
      <c r="A64" s="139"/>
      <c r="B64" s="1333" t="s">
        <v>14</v>
      </c>
      <c r="C64" s="1334"/>
      <c r="D64" s="1335"/>
      <c r="E64" s="657"/>
      <c r="F64" s="658">
        <f>SUM(F50:F63)</f>
        <v>25</v>
      </c>
    </row>
    <row r="65" spans="1:1" ht="15.75" x14ac:dyDescent="0.25">
      <c r="A65" s="12">
        <v>2</v>
      </c>
    </row>
    <row r="66" spans="1:1" ht="15.75" x14ac:dyDescent="0.25">
      <c r="A66" s="208">
        <v>3</v>
      </c>
    </row>
    <row r="67" spans="1:1" ht="15.75" x14ac:dyDescent="0.25">
      <c r="A67" s="209"/>
    </row>
    <row r="68" spans="1:1" ht="15.75" x14ac:dyDescent="0.25">
      <c r="A68" s="209"/>
    </row>
  </sheetData>
  <mergeCells count="18">
    <mergeCell ref="B64:D64"/>
    <mergeCell ref="B23:D23"/>
    <mergeCell ref="K23:M23"/>
    <mergeCell ref="B24:D24"/>
    <mergeCell ref="J32:O32"/>
    <mergeCell ref="B38:D38"/>
    <mergeCell ref="B39:D39"/>
    <mergeCell ref="J41:N41"/>
    <mergeCell ref="K42:M42"/>
    <mergeCell ref="D45:E45"/>
    <mergeCell ref="D46:E46"/>
    <mergeCell ref="K63:M63"/>
    <mergeCell ref="A1:O1"/>
    <mergeCell ref="A3:O3"/>
    <mergeCell ref="A6:F6"/>
    <mergeCell ref="J6:O6"/>
    <mergeCell ref="B22:D22"/>
    <mergeCell ref="J22:N22"/>
  </mergeCells>
  <pageMargins left="0.78740157480314965" right="0.19685039370078741" top="0.19685039370078741" bottom="0.15748031496062992" header="0" footer="0"/>
  <pageSetup paperSize="8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46</vt:i4>
      </vt:variant>
    </vt:vector>
  </HeadingPairs>
  <TitlesOfParts>
    <vt:vector size="46" baseType="lpstr">
      <vt:lpstr>20 ноября 2025 </vt:lpstr>
      <vt:lpstr>19 ноября 2025 </vt:lpstr>
      <vt:lpstr>18 ноября 2025  </vt:lpstr>
      <vt:lpstr>17 ноября 2025 </vt:lpstr>
      <vt:lpstr>14 ноября 2025</vt:lpstr>
      <vt:lpstr>11 ноября 2025</vt:lpstr>
      <vt:lpstr>07 ноября 2025  </vt:lpstr>
      <vt:lpstr>06 ноября 2025 </vt:lpstr>
      <vt:lpstr>31 октября 2025</vt:lpstr>
      <vt:lpstr>30 октября 2025  </vt:lpstr>
      <vt:lpstr>28 октября 2025 </vt:lpstr>
      <vt:lpstr>15 октября 2025  </vt:lpstr>
      <vt:lpstr>14 октября 2025 </vt:lpstr>
      <vt:lpstr>10 октября 2025 </vt:lpstr>
      <vt:lpstr>9 октября 2025 </vt:lpstr>
      <vt:lpstr>8 октября 2025 </vt:lpstr>
      <vt:lpstr>7 октября 2025</vt:lpstr>
      <vt:lpstr>06 октября 2025   </vt:lpstr>
      <vt:lpstr>02 октября 2025  </vt:lpstr>
      <vt:lpstr>26 сентября 2025  </vt:lpstr>
      <vt:lpstr>23 сентября 2025 </vt:lpstr>
      <vt:lpstr>19 сентября 2025   </vt:lpstr>
      <vt:lpstr>16 сентября 2025   </vt:lpstr>
      <vt:lpstr>15 сентября 2025  </vt:lpstr>
      <vt:lpstr>10 сентября 2025  </vt:lpstr>
      <vt:lpstr>08 сентября 2025 </vt:lpstr>
      <vt:lpstr>05 сентября 2025 </vt:lpstr>
      <vt:lpstr>02 сентября 2025</vt:lpstr>
      <vt:lpstr>13 августа</vt:lpstr>
      <vt:lpstr>30 июня  (2)</vt:lpstr>
      <vt:lpstr>24 июня </vt:lpstr>
      <vt:lpstr>20 июня</vt:lpstr>
      <vt:lpstr>28 мая </vt:lpstr>
      <vt:lpstr>22 мая</vt:lpstr>
      <vt:lpstr>19 мая</vt:lpstr>
      <vt:lpstr>25 апреля (3)</vt:lpstr>
      <vt:lpstr>07 апреля (2)</vt:lpstr>
      <vt:lpstr>01 апреля</vt:lpstr>
      <vt:lpstr>31 марта</vt:lpstr>
      <vt:lpstr>28 февраля  2025  (2)</vt:lpstr>
      <vt:lpstr>21 февраля  2025 </vt:lpstr>
      <vt:lpstr>19 февраля  2025  </vt:lpstr>
      <vt:lpstr>31 января  2025 </vt:lpstr>
      <vt:lpstr>20 января  2025</vt:lpstr>
      <vt:lpstr>15 января 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2025-11-19T20:50:01Z</dcterms:modified>
</cp:coreProperties>
</file>